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65431" yWindow="65431" windowWidth="30930" windowHeight="16890" activeTab="0"/>
  </bookViews>
  <sheets>
    <sheet name="Ceník služeb" sheetId="1" r:id="rId1"/>
    <sheet name="Výpočet nabídkové ceny" sheetId="3" r:id="rId2"/>
  </sheets>
  <externalReferences>
    <externalReference r:id="rId5"/>
  </externalReferences>
  <definedNames>
    <definedName name="_xlnm.Print_Area" localSheetId="0">'Ceník služeb'!$A$1:$C$36</definedName>
    <definedName name="_xlnm.Print_Area" localSheetId="1">'Výpočet nabídkové ceny'!$A$1:$E$40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<sst xmlns="http://schemas.openxmlformats.org/spreadsheetml/2006/main" count="123" uniqueCount="42">
  <si>
    <t>Pozn.: bude přílohou smlouvy</t>
  </si>
  <si>
    <t>Ceník hlasových a datových služeb v ČR</t>
  </si>
  <si>
    <t>Tarif T1 - Neomezený tarif</t>
  </si>
  <si>
    <t>Jednotka</t>
  </si>
  <si>
    <t>Cena za jednotku v Kč bez DPH</t>
  </si>
  <si>
    <t>Měsíční paušál</t>
  </si>
  <si>
    <t>měsíc</t>
  </si>
  <si>
    <t>Odchozí volání do všech sítí v ČR (mimo VPN/PPS)</t>
  </si>
  <si>
    <t>min</t>
  </si>
  <si>
    <t>Odchozí volání ve VPN/PPS</t>
  </si>
  <si>
    <t>SMS do všech sítí v ČR (mimo mimo VPN/PPS)</t>
  </si>
  <si>
    <t>ks</t>
  </si>
  <si>
    <t>SMS ve VPN/PPS</t>
  </si>
  <si>
    <t>MMS</t>
  </si>
  <si>
    <t>Tarif T2 - Základní tarif</t>
  </si>
  <si>
    <t xml:space="preserve">Datové tarify v ČR </t>
  </si>
  <si>
    <t>Tarif T3 - Datový tarif 3 GB</t>
  </si>
  <si>
    <t>Nabízená výška dat</t>
  </si>
  <si>
    <t>GB</t>
  </si>
  <si>
    <t>Tarif T4 - Datový tarif 10 GB</t>
  </si>
  <si>
    <t>Tarif T5 - Datový tarif 20 GB</t>
  </si>
  <si>
    <t>Tarif T6 - Datový tarif 50 GB</t>
  </si>
  <si>
    <t>Hlasové a SMS služby v ČR</t>
  </si>
  <si>
    <t>Předpokl. počet jednotek/měsíc</t>
  </si>
  <si>
    <t>Cena za období bez DPH</t>
  </si>
  <si>
    <t>aktivace</t>
  </si>
  <si>
    <t>Celkové měsíční náklady za 1 aktivovanou službu</t>
  </si>
  <si>
    <t xml:space="preserve">Předpokládaný průměrný počet aktivací tarifu </t>
  </si>
  <si>
    <t>Předpokládaný průměrný celkový roční náklad za hlasový tarif T1</t>
  </si>
  <si>
    <t>Předpokládaný průměrný celkový roční náklad za hlasový tarif T2</t>
  </si>
  <si>
    <t>Datové tarify</t>
  </si>
  <si>
    <t>3 GB</t>
  </si>
  <si>
    <t>10 GB</t>
  </si>
  <si>
    <t>20 GB</t>
  </si>
  <si>
    <t>50 GB</t>
  </si>
  <si>
    <t>Celkové měsíční náklady za datové služby</t>
  </si>
  <si>
    <t>Předpokládaný průměrný celkový roční náklad za datové služby</t>
  </si>
  <si>
    <t>Celková předpokládaná cena/rok bez DPH (12 měsíců)</t>
  </si>
  <si>
    <t xml:space="preserve">Celková nabídková cena/2 roky bez DPH </t>
  </si>
  <si>
    <t>Předpokládaný počet aktivací tarifu a jednotek za měsíc je orientační a slouží pro výpočet přepokládaného finančního objemu služby.</t>
  </si>
  <si>
    <t>Příloha č. 3  - Ceník hlasových a datových služeb</t>
  </si>
  <si>
    <t>Příloha č. 3  -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</si>
</sst>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 style="thin">
        <color theme="8" tint="0.39998000860214233"/>
      </left>
      <right/>
      <top style="thin">
        <color theme="8" tint="0.39998000860214233"/>
      </top>
      <bottom/>
    </border>
    <border>
      <left/>
      <right/>
      <top style="thin">
        <color theme="8" tint="0.39998000860214233"/>
      </top>
      <bottom/>
    </border>
    <border>
      <left/>
      <right style="thin">
        <color theme="8" tint="0.39998000860214233"/>
      </right>
      <top style="thin">
        <color theme="8" tint="0.39998000860214233"/>
      </top>
      <bottom/>
    </border>
    <border>
      <left/>
      <right/>
      <top style="thin">
        <color theme="8" tint="0.39998000860214233"/>
      </top>
      <bottom style="thin">
        <color theme="8" tint="0.39998000860214233"/>
      </bottom>
    </border>
    <border>
      <left/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3" fillId="0" borderId="0" xfId="0" applyFont="1"/>
    <xf numFmtId="0" fontId="2" fillId="0" borderId="0" xfId="0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Protection="1">
      <protection locked="0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164" fontId="9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164" fontId="2" fillId="4" borderId="3" xfId="20" applyNumberFormat="1" applyFont="1" applyFill="1" applyBorder="1" applyAlignment="1">
      <alignment vertical="center"/>
    </xf>
    <xf numFmtId="164" fontId="0" fillId="4" borderId="4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4" fillId="0" borderId="3" xfId="2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4" fillId="4" borderId="3" xfId="20" applyNumberFormat="1" applyFont="1" applyFill="1" applyBorder="1" applyAlignment="1">
      <alignment vertical="center"/>
    </xf>
    <xf numFmtId="164" fontId="2" fillId="0" borderId="3" xfId="2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164" fontId="6" fillId="4" borderId="3" xfId="2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64" fontId="6" fillId="4" borderId="5" xfId="20" applyNumberFormat="1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vertical="center"/>
    </xf>
    <xf numFmtId="164" fontId="8" fillId="5" borderId="0" xfId="0" applyNumberFormat="1" applyFont="1" applyFill="1" applyAlignment="1">
      <alignment vertical="center"/>
    </xf>
    <xf numFmtId="0" fontId="10" fillId="5" borderId="0" xfId="0" applyFont="1" applyFill="1" applyAlignment="1">
      <alignment vertical="center"/>
    </xf>
    <xf numFmtId="164" fontId="10" fillId="5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 wrapText="1"/>
    </xf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20" applyNumberFormat="1" applyFont="1" applyBorder="1"/>
    <xf numFmtId="164" fontId="0" fillId="4" borderId="4" xfId="20" applyNumberFormat="1" applyFont="1" applyFill="1" applyBorder="1"/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/>
    </xf>
    <xf numFmtId="2" fontId="0" fillId="0" borderId="0" xfId="0" applyNumberFormat="1" applyAlignment="1">
      <alignment vertical="center"/>
    </xf>
    <xf numFmtId="2" fontId="3" fillId="0" borderId="0" xfId="0" applyNumberFormat="1" applyFont="1" applyAlignment="1">
      <alignment vertical="center"/>
    </xf>
    <xf numFmtId="1" fontId="4" fillId="0" borderId="3" xfId="0" applyNumberFormat="1" applyFont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64" fontId="2" fillId="6" borderId="4" xfId="20" applyNumberFormat="1" applyFont="1" applyFill="1" applyBorder="1"/>
    <xf numFmtId="164" fontId="2" fillId="7" borderId="4" xfId="20" applyNumberFormat="1" applyFont="1" applyFill="1" applyBorder="1"/>
    <xf numFmtId="164" fontId="2" fillId="6" borderId="6" xfId="20" applyNumberFormat="1" applyFont="1" applyFill="1" applyBorder="1"/>
    <xf numFmtId="0" fontId="2" fillId="6" borderId="6" xfId="0" applyFont="1" applyFill="1" applyBorder="1" applyAlignment="1">
      <alignment horizontal="right"/>
    </xf>
    <xf numFmtId="0" fontId="0" fillId="0" borderId="0" xfId="0" applyAlignment="1" applyProtection="1">
      <alignment horizontal="left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sluopava.sharepoint.com\sites\CIT-vbrka\Sdilene%20dokumenty\Telefonie\Podklady%20k%20nov&#233;mu%20VZ%202022\Fin&#225;ln&#237;%20verze\P3_Cenov&#225;%20tabulka%20-%20SLU_mobiln&#237;%20slu&#382;by_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ová tabulka"/>
      <sheetName val="Výpočet hodnoty služby"/>
      <sheetName val="Výpočet z dat 2022"/>
      <sheetName val="podklad"/>
    </sheetNames>
    <sheetDataSet>
      <sheetData sheetId="0"/>
      <sheetData sheetId="1">
        <row r="28">
          <cell r="C28">
            <v>400</v>
          </cell>
        </row>
        <row r="29">
          <cell r="C29">
            <v>260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workbookViewId="0" topLeftCell="A1">
      <selection activeCell="F9" sqref="F9"/>
    </sheetView>
  </sheetViews>
  <sheetFormatPr defaultColWidth="9.140625" defaultRowHeight="15"/>
  <cols>
    <col min="1" max="1" width="52.57421875" style="0" customWidth="1"/>
    <col min="2" max="2" width="11.140625" style="0" customWidth="1"/>
    <col min="3" max="3" width="16.7109375" style="0" customWidth="1"/>
  </cols>
  <sheetData>
    <row r="1" spans="1:2" ht="15">
      <c r="A1" s="3" t="s">
        <v>40</v>
      </c>
      <c r="B1" s="4" t="s">
        <v>0</v>
      </c>
    </row>
    <row r="3" ht="15">
      <c r="A3" s="3" t="s">
        <v>1</v>
      </c>
    </row>
    <row r="4" spans="1:3" ht="25.5" customHeight="1">
      <c r="A4" s="14" t="s">
        <v>2</v>
      </c>
      <c r="B4" s="47" t="s">
        <v>3</v>
      </c>
      <c r="C4" s="48" t="s">
        <v>4</v>
      </c>
    </row>
    <row r="5" spans="1:3" ht="16.15" customHeight="1">
      <c r="A5" s="49" t="s">
        <v>5</v>
      </c>
      <c r="B5" s="50" t="s">
        <v>6</v>
      </c>
      <c r="C5" s="61"/>
    </row>
    <row r="6" spans="1:3" ht="16.15" customHeight="1">
      <c r="A6" s="22" t="s">
        <v>7</v>
      </c>
      <c r="B6" s="51" t="s">
        <v>8</v>
      </c>
      <c r="C6" s="52">
        <v>0</v>
      </c>
    </row>
    <row r="7" spans="1:3" ht="16.15" customHeight="1">
      <c r="A7" s="18" t="s">
        <v>9</v>
      </c>
      <c r="B7" s="50" t="s">
        <v>8</v>
      </c>
      <c r="C7" s="53">
        <v>0</v>
      </c>
    </row>
    <row r="8" spans="1:3" ht="16.15" customHeight="1">
      <c r="A8" s="22" t="s">
        <v>10</v>
      </c>
      <c r="B8" s="51" t="s">
        <v>11</v>
      </c>
      <c r="C8" s="52">
        <v>0</v>
      </c>
    </row>
    <row r="9" spans="1:3" ht="16.15" customHeight="1">
      <c r="A9" s="18" t="s">
        <v>12</v>
      </c>
      <c r="B9" s="50" t="s">
        <v>11</v>
      </c>
      <c r="C9" s="53">
        <v>0</v>
      </c>
    </row>
    <row r="10" spans="1:3" ht="16.15" customHeight="1">
      <c r="A10" s="54" t="s">
        <v>13</v>
      </c>
      <c r="B10" s="55" t="s">
        <v>11</v>
      </c>
      <c r="C10" s="62"/>
    </row>
    <row r="12" spans="1:3" ht="25.5" customHeight="1">
      <c r="A12" s="36" t="s">
        <v>14</v>
      </c>
      <c r="B12" s="15" t="s">
        <v>3</v>
      </c>
      <c r="C12" s="17" t="s">
        <v>4</v>
      </c>
    </row>
    <row r="13" spans="1:3" ht="16.15" customHeight="1">
      <c r="A13" s="49" t="s">
        <v>5</v>
      </c>
      <c r="B13" s="50" t="s">
        <v>11</v>
      </c>
      <c r="C13" s="61"/>
    </row>
    <row r="14" spans="1:3" ht="16.15" customHeight="1">
      <c r="A14" s="22" t="s">
        <v>7</v>
      </c>
      <c r="B14" s="51" t="s">
        <v>8</v>
      </c>
      <c r="C14" s="60"/>
    </row>
    <row r="15" spans="1:3" ht="16.15" customHeight="1">
      <c r="A15" s="18" t="s">
        <v>9</v>
      </c>
      <c r="B15" s="50" t="s">
        <v>8</v>
      </c>
      <c r="C15" s="53">
        <v>0</v>
      </c>
    </row>
    <row r="16" spans="1:3" ht="16.15" customHeight="1">
      <c r="A16" s="22" t="s">
        <v>10</v>
      </c>
      <c r="B16" s="51" t="s">
        <v>11</v>
      </c>
      <c r="C16" s="60"/>
    </row>
    <row r="17" spans="1:3" ht="16.15" customHeight="1">
      <c r="A17" s="18" t="s">
        <v>12</v>
      </c>
      <c r="B17" s="50" t="s">
        <v>11</v>
      </c>
      <c r="C17" s="53">
        <v>0</v>
      </c>
    </row>
    <row r="18" spans="1:3" ht="16.15" customHeight="1">
      <c r="A18" s="54" t="s">
        <v>13</v>
      </c>
      <c r="B18" s="55" t="s">
        <v>11</v>
      </c>
      <c r="C18" s="62"/>
    </row>
    <row r="20" ht="15">
      <c r="A20" s="3" t="s">
        <v>15</v>
      </c>
    </row>
    <row r="21" spans="1:3" ht="25.5" customHeight="1">
      <c r="A21" s="14" t="s">
        <v>16</v>
      </c>
      <c r="B21" s="37" t="s">
        <v>3</v>
      </c>
      <c r="C21" s="17" t="s">
        <v>4</v>
      </c>
    </row>
    <row r="22" spans="1:3" ht="16.15" customHeight="1">
      <c r="A22" s="49" t="s">
        <v>5</v>
      </c>
      <c r="B22" s="50" t="s">
        <v>6</v>
      </c>
      <c r="C22" s="61"/>
    </row>
    <row r="23" spans="1:3" ht="16.15" customHeight="1">
      <c r="A23" s="2" t="s">
        <v>17</v>
      </c>
      <c r="B23" s="55" t="s">
        <v>18</v>
      </c>
      <c r="C23" s="63"/>
    </row>
    <row r="25" spans="1:3" ht="25.5" customHeight="1">
      <c r="A25" s="14" t="s">
        <v>19</v>
      </c>
      <c r="B25" s="37" t="s">
        <v>3</v>
      </c>
      <c r="C25" s="17" t="s">
        <v>4</v>
      </c>
    </row>
    <row r="26" spans="1:3" ht="16.15" customHeight="1">
      <c r="A26" s="49" t="s">
        <v>5</v>
      </c>
      <c r="B26" s="50" t="s">
        <v>6</v>
      </c>
      <c r="C26" s="61"/>
    </row>
    <row r="27" spans="1:3" ht="16.15" customHeight="1">
      <c r="A27" s="2" t="s">
        <v>17</v>
      </c>
      <c r="B27" s="55" t="s">
        <v>18</v>
      </c>
      <c r="C27" s="63"/>
    </row>
    <row r="29" spans="1:3" ht="25.5" customHeight="1">
      <c r="A29" s="14" t="s">
        <v>20</v>
      </c>
      <c r="B29" s="37" t="s">
        <v>3</v>
      </c>
      <c r="C29" s="17" t="s">
        <v>4</v>
      </c>
    </row>
    <row r="30" spans="1:3" ht="16.15" customHeight="1">
      <c r="A30" s="49" t="s">
        <v>5</v>
      </c>
      <c r="B30" s="50" t="s">
        <v>6</v>
      </c>
      <c r="C30" s="61"/>
    </row>
    <row r="31" spans="1:3" ht="16.15" customHeight="1">
      <c r="A31" s="2" t="s">
        <v>17</v>
      </c>
      <c r="B31" s="55" t="s">
        <v>18</v>
      </c>
      <c r="C31" s="63"/>
    </row>
    <row r="33" spans="1:3" ht="25.5" customHeight="1">
      <c r="A33" s="14" t="s">
        <v>21</v>
      </c>
      <c r="B33" s="37" t="s">
        <v>3</v>
      </c>
      <c r="C33" s="17" t="s">
        <v>4</v>
      </c>
    </row>
    <row r="34" spans="1:3" ht="16.15" customHeight="1">
      <c r="A34" s="49" t="s">
        <v>5</v>
      </c>
      <c r="B34" s="50" t="s">
        <v>6</v>
      </c>
      <c r="C34" s="61"/>
    </row>
    <row r="35" spans="1:3" ht="16.15" customHeight="1">
      <c r="A35" s="2" t="s">
        <v>17</v>
      </c>
      <c r="B35" s="55" t="s">
        <v>18</v>
      </c>
      <c r="C35" s="63"/>
    </row>
    <row r="38" ht="15" customHeight="1"/>
    <row r="65" ht="27" customHeight="1"/>
    <row r="66" ht="34.5" customHeight="1"/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 topLeftCell="A4">
      <selection activeCell="H22" sqref="H22"/>
    </sheetView>
  </sheetViews>
  <sheetFormatPr defaultColWidth="9.140625" defaultRowHeight="15"/>
  <cols>
    <col min="1" max="1" width="44.28125" style="0" customWidth="1"/>
    <col min="2" max="3" width="10.7109375" style="0" customWidth="1"/>
    <col min="4" max="4" width="13.7109375" style="0" customWidth="1"/>
    <col min="5" max="5" width="18.421875" style="0" customWidth="1"/>
    <col min="8" max="8" width="12.421875" style="0" bestFit="1" customWidth="1"/>
    <col min="9" max="9" width="13.57421875" style="0" bestFit="1" customWidth="1"/>
  </cols>
  <sheetData>
    <row r="1" ht="15">
      <c r="A1" s="3" t="s">
        <v>41</v>
      </c>
    </row>
    <row r="3" s="1" customFormat="1" ht="15.75">
      <c r="A3" s="8" t="s">
        <v>22</v>
      </c>
    </row>
    <row r="4" spans="1:5" s="1" customFormat="1" ht="60">
      <c r="A4" s="14" t="s">
        <v>2</v>
      </c>
      <c r="B4" s="15" t="s">
        <v>3</v>
      </c>
      <c r="C4" s="16" t="s">
        <v>23</v>
      </c>
      <c r="D4" s="16" t="s">
        <v>4</v>
      </c>
      <c r="E4" s="17" t="s">
        <v>24</v>
      </c>
    </row>
    <row r="5" spans="1:8" s="1" customFormat="1" ht="15.6" customHeight="1">
      <c r="A5" s="18" t="s">
        <v>5</v>
      </c>
      <c r="B5" s="19" t="s">
        <v>25</v>
      </c>
      <c r="C5" s="19">
        <v>1</v>
      </c>
      <c r="D5" s="20">
        <f>'Ceník služeb'!$C5</f>
        <v>0</v>
      </c>
      <c r="E5" s="21">
        <f>'Výpočet nabídkové ceny'!$D5*'Výpočet nabídkové ceny'!$C5</f>
        <v>0</v>
      </c>
      <c r="H5" s="56"/>
    </row>
    <row r="6" spans="1:8" s="1" customFormat="1" ht="15.6" customHeight="1">
      <c r="A6" s="22" t="s">
        <v>7</v>
      </c>
      <c r="B6" s="23" t="s">
        <v>8</v>
      </c>
      <c r="C6" s="58">
        <v>215</v>
      </c>
      <c r="D6" s="24">
        <v>0</v>
      </c>
      <c r="E6" s="25">
        <f>'Výpočet nabídkové ceny'!$D6*'Výpočet nabídkové ceny'!$C6</f>
        <v>0</v>
      </c>
      <c r="H6" s="56"/>
    </row>
    <row r="7" spans="1:8" s="1" customFormat="1" ht="15.6" customHeight="1">
      <c r="A7" s="18" t="s">
        <v>9</v>
      </c>
      <c r="B7" s="19" t="s">
        <v>8</v>
      </c>
      <c r="C7" s="59">
        <v>85</v>
      </c>
      <c r="D7" s="26">
        <v>0</v>
      </c>
      <c r="E7" s="21">
        <v>0</v>
      </c>
      <c r="H7" s="56"/>
    </row>
    <row r="8" spans="1:8" s="1" customFormat="1" ht="15.6" customHeight="1">
      <c r="A8" s="22" t="s">
        <v>10</v>
      </c>
      <c r="B8" s="23" t="s">
        <v>11</v>
      </c>
      <c r="C8" s="58">
        <v>36</v>
      </c>
      <c r="D8" s="24">
        <v>0</v>
      </c>
      <c r="E8" s="25">
        <f>'Výpočet nabídkové ceny'!$D8*'Výpočet nabídkové ceny'!$C8</f>
        <v>0</v>
      </c>
      <c r="H8" s="56"/>
    </row>
    <row r="9" spans="1:8" s="1" customFormat="1" ht="15.6" customHeight="1">
      <c r="A9" s="18" t="s">
        <v>12</v>
      </c>
      <c r="B9" s="19" t="s">
        <v>11</v>
      </c>
      <c r="C9" s="59">
        <v>40</v>
      </c>
      <c r="D9" s="26">
        <v>0</v>
      </c>
      <c r="E9" s="21">
        <f>'Výpočet nabídkové ceny'!$D9*'Výpočet nabídkové ceny'!$C9</f>
        <v>0</v>
      </c>
      <c r="H9" s="56"/>
    </row>
    <row r="10" spans="1:8" s="1" customFormat="1" ht="15.6" customHeight="1">
      <c r="A10" s="22" t="s">
        <v>13</v>
      </c>
      <c r="B10" s="23" t="s">
        <v>11</v>
      </c>
      <c r="C10" s="58">
        <v>1</v>
      </c>
      <c r="D10" s="27">
        <f>'Ceník služeb'!$C10</f>
        <v>0</v>
      </c>
      <c r="E10" s="25">
        <f>'Výpočet nabídkové ceny'!$D10*'Výpočet nabídkové ceny'!$C10</f>
        <v>0</v>
      </c>
      <c r="H10" s="56"/>
    </row>
    <row r="11" spans="1:8" s="9" customFormat="1" ht="15.6" customHeight="1">
      <c r="A11" s="28" t="s">
        <v>26</v>
      </c>
      <c r="B11" s="29"/>
      <c r="C11" s="29"/>
      <c r="D11" s="30"/>
      <c r="E11" s="31">
        <f>SUBTOTAL(109,E5:E10)</f>
        <v>0</v>
      </c>
      <c r="H11" s="57"/>
    </row>
    <row r="12" spans="1:8" s="1" customFormat="1" ht="15.6" customHeight="1">
      <c r="A12" s="22" t="s">
        <v>27</v>
      </c>
      <c r="B12" s="23"/>
      <c r="C12" s="23">
        <v>650</v>
      </c>
      <c r="D12" s="27"/>
      <c r="E12" s="25">
        <f>'Výpočet nabídkové ceny'!$C12*E11</f>
        <v>0</v>
      </c>
      <c r="H12" s="56"/>
    </row>
    <row r="13" spans="1:8" s="9" customFormat="1" ht="15.6" customHeight="1">
      <c r="A13" s="32" t="s">
        <v>28</v>
      </c>
      <c r="B13" s="33"/>
      <c r="C13" s="33"/>
      <c r="D13" s="34"/>
      <c r="E13" s="35">
        <f>E12*12</f>
        <v>0</v>
      </c>
      <c r="H13" s="57"/>
    </row>
    <row r="14" s="1" customFormat="1" ht="15">
      <c r="H14" s="56"/>
    </row>
    <row r="15" spans="1:8" s="1" customFormat="1" ht="60">
      <c r="A15" s="36" t="s">
        <v>14</v>
      </c>
      <c r="B15" s="15" t="s">
        <v>3</v>
      </c>
      <c r="C15" s="16" t="s">
        <v>23</v>
      </c>
      <c r="D15" s="16" t="s">
        <v>4</v>
      </c>
      <c r="E15" s="17" t="s">
        <v>24</v>
      </c>
      <c r="H15" s="56"/>
    </row>
    <row r="16" spans="1:8" s="1" customFormat="1" ht="15.6" customHeight="1">
      <c r="A16" s="18" t="s">
        <v>5</v>
      </c>
      <c r="B16" s="19" t="s">
        <v>25</v>
      </c>
      <c r="C16" s="19">
        <v>1</v>
      </c>
      <c r="D16" s="20">
        <f>'Ceník služeb'!C13</f>
        <v>0</v>
      </c>
      <c r="E16" s="21">
        <f>'Výpočet nabídkové ceny'!$D16*'Výpočet nabídkové ceny'!$C16</f>
        <v>0</v>
      </c>
      <c r="H16" s="56"/>
    </row>
    <row r="17" spans="1:8" s="1" customFormat="1" ht="15.6" customHeight="1">
      <c r="A17" s="22" t="s">
        <v>7</v>
      </c>
      <c r="B17" s="23" t="s">
        <v>8</v>
      </c>
      <c r="C17" s="58">
        <v>37</v>
      </c>
      <c r="D17" s="27">
        <f>'Ceník služeb'!C14</f>
        <v>0</v>
      </c>
      <c r="E17" s="25">
        <f>'Výpočet nabídkové ceny'!$D17*'Výpočet nabídkové ceny'!$C17</f>
        <v>0</v>
      </c>
      <c r="H17" s="56"/>
    </row>
    <row r="18" spans="1:8" s="1" customFormat="1" ht="15.6" customHeight="1">
      <c r="A18" s="18" t="s">
        <v>9</v>
      </c>
      <c r="B18" s="19" t="s">
        <v>8</v>
      </c>
      <c r="C18" s="59">
        <v>42</v>
      </c>
      <c r="D18" s="26">
        <v>0</v>
      </c>
      <c r="E18" s="21">
        <v>0</v>
      </c>
      <c r="H18" s="56"/>
    </row>
    <row r="19" spans="1:8" s="1" customFormat="1" ht="15.6" customHeight="1">
      <c r="A19" s="22" t="s">
        <v>10</v>
      </c>
      <c r="B19" s="23" t="s">
        <v>11</v>
      </c>
      <c r="C19" s="58">
        <v>8</v>
      </c>
      <c r="D19" s="27">
        <f>'Ceník služeb'!C16</f>
        <v>0</v>
      </c>
      <c r="E19" s="25">
        <f>'Výpočet nabídkové ceny'!$D19*'Výpočet nabídkové ceny'!$C19</f>
        <v>0</v>
      </c>
      <c r="H19" s="56"/>
    </row>
    <row r="20" spans="1:8" s="1" customFormat="1" ht="15.6" customHeight="1">
      <c r="A20" s="18" t="s">
        <v>12</v>
      </c>
      <c r="B20" s="19" t="s">
        <v>11</v>
      </c>
      <c r="C20" s="59">
        <v>12</v>
      </c>
      <c r="D20" s="26">
        <v>0</v>
      </c>
      <c r="E20" s="21">
        <f>'Výpočet nabídkové ceny'!$D20*'Výpočet nabídkové ceny'!$C20</f>
        <v>0</v>
      </c>
      <c r="H20" s="56"/>
    </row>
    <row r="21" spans="1:8" s="1" customFormat="1" ht="15.6" customHeight="1">
      <c r="A21" s="22" t="s">
        <v>13</v>
      </c>
      <c r="B21" s="23" t="s">
        <v>11</v>
      </c>
      <c r="C21" s="58">
        <v>1</v>
      </c>
      <c r="D21" s="27">
        <f>'Ceník služeb'!C18</f>
        <v>0</v>
      </c>
      <c r="E21" s="25">
        <f>'Výpočet nabídkové ceny'!$D21*'Výpočet nabídkové ceny'!$C21</f>
        <v>0</v>
      </c>
      <c r="H21" s="56"/>
    </row>
    <row r="22" spans="1:8" s="9" customFormat="1" ht="15.6" customHeight="1">
      <c r="A22" s="28" t="s">
        <v>26</v>
      </c>
      <c r="B22" s="29"/>
      <c r="C22" s="29"/>
      <c r="D22" s="30"/>
      <c r="E22" s="31">
        <f>SUBTOTAL(109,E16:E21)</f>
        <v>0</v>
      </c>
      <c r="H22" s="57"/>
    </row>
    <row r="23" spans="1:8" s="1" customFormat="1" ht="15.6" customHeight="1">
      <c r="A23" s="22" t="s">
        <v>27</v>
      </c>
      <c r="B23" s="23"/>
      <c r="C23" s="23">
        <v>350</v>
      </c>
      <c r="D23" s="27"/>
      <c r="E23" s="25">
        <f>'Výpočet nabídkové ceny'!$C23*E22</f>
        <v>0</v>
      </c>
      <c r="H23" s="56"/>
    </row>
    <row r="24" spans="1:8" s="9" customFormat="1" ht="15.6" customHeight="1">
      <c r="A24" s="32" t="s">
        <v>29</v>
      </c>
      <c r="B24" s="33"/>
      <c r="C24" s="33"/>
      <c r="D24" s="34"/>
      <c r="E24" s="35">
        <f>E23*12</f>
        <v>0</v>
      </c>
      <c r="H24" s="57"/>
    </row>
    <row r="25" s="1" customFormat="1" ht="15"/>
    <row r="26" s="1" customFormat="1" ht="15.75">
      <c r="A26" s="8" t="s">
        <v>15</v>
      </c>
    </row>
    <row r="27" spans="1:5" s="1" customFormat="1" ht="60">
      <c r="A27" s="14" t="s">
        <v>30</v>
      </c>
      <c r="B27" s="37" t="s">
        <v>3</v>
      </c>
      <c r="C27" s="16" t="s">
        <v>23</v>
      </c>
      <c r="D27" s="16" t="s">
        <v>4</v>
      </c>
      <c r="E27" s="17" t="s">
        <v>24</v>
      </c>
    </row>
    <row r="28" spans="1:5" s="1" customFormat="1" ht="15.6" customHeight="1">
      <c r="A28" s="38" t="s">
        <v>31</v>
      </c>
      <c r="B28" s="19" t="s">
        <v>25</v>
      </c>
      <c r="C28" s="59">
        <f>'[1]Výpočet hodnoty služby'!C28</f>
        <v>400</v>
      </c>
      <c r="D28" s="20">
        <f>'Ceník služeb'!C22</f>
        <v>0</v>
      </c>
      <c r="E28" s="21">
        <f>'Výpočet nabídkové ceny'!$D28*'Výpočet nabídkové ceny'!$C28</f>
        <v>0</v>
      </c>
    </row>
    <row r="29" spans="1:5" s="1" customFormat="1" ht="15.6" customHeight="1">
      <c r="A29" s="22" t="s">
        <v>32</v>
      </c>
      <c r="B29" s="23" t="s">
        <v>25</v>
      </c>
      <c r="C29" s="58">
        <f>'[1]Výpočet hodnoty služby'!C29</f>
        <v>260</v>
      </c>
      <c r="D29" s="27">
        <f>'Ceník služeb'!C26</f>
        <v>0</v>
      </c>
      <c r="E29" s="25">
        <f>'Výpočet nabídkové ceny'!$D29*'Výpočet nabídkové ceny'!$C29</f>
        <v>0</v>
      </c>
    </row>
    <row r="30" spans="1:5" s="1" customFormat="1" ht="15.6" customHeight="1">
      <c r="A30" s="18" t="s">
        <v>33</v>
      </c>
      <c r="B30" s="19" t="s">
        <v>25</v>
      </c>
      <c r="C30" s="59">
        <v>30</v>
      </c>
      <c r="D30" s="20">
        <f>'Ceník služeb'!$C30</f>
        <v>0</v>
      </c>
      <c r="E30" s="21">
        <f>'Výpočet nabídkové ceny'!$D30*'Výpočet nabídkové ceny'!$C30</f>
        <v>0</v>
      </c>
    </row>
    <row r="31" spans="1:5" s="1" customFormat="1" ht="15.6" customHeight="1">
      <c r="A31" s="22" t="s">
        <v>34</v>
      </c>
      <c r="B31" s="23" t="s">
        <v>25</v>
      </c>
      <c r="C31" s="58">
        <v>10</v>
      </c>
      <c r="D31" s="27">
        <f>'Ceník služeb'!$C34</f>
        <v>0</v>
      </c>
      <c r="E31" s="25">
        <f>'Výpočet nabídkové ceny'!$D31*'Výpočet nabídkové ceny'!$C31</f>
        <v>0</v>
      </c>
    </row>
    <row r="32" spans="1:8" s="9" customFormat="1" ht="15.6" customHeight="1">
      <c r="A32" s="28" t="s">
        <v>35</v>
      </c>
      <c r="B32" s="29"/>
      <c r="C32" s="29"/>
      <c r="D32" s="30"/>
      <c r="E32" s="31">
        <f>SUM(E28:E31)</f>
        <v>0</v>
      </c>
      <c r="H32" s="57"/>
    </row>
    <row r="33" spans="1:5" s="9" customFormat="1" ht="15.6" customHeight="1">
      <c r="A33" s="32" t="s">
        <v>36</v>
      </c>
      <c r="B33" s="39"/>
      <c r="C33" s="39"/>
      <c r="D33" s="40"/>
      <c r="E33" s="35">
        <f>E32*12</f>
        <v>0</v>
      </c>
    </row>
    <row r="34" s="1" customFormat="1" ht="15"/>
    <row r="35" s="1" customFormat="1" ht="15"/>
    <row r="36" spans="1:5" s="13" customFormat="1" ht="21" customHeight="1">
      <c r="A36" s="41" t="s">
        <v>37</v>
      </c>
      <c r="B36" s="42"/>
      <c r="C36" s="43"/>
      <c r="D36" s="43"/>
      <c r="E36" s="41">
        <f aca="true" t="shared" si="0" ref="E36">E33+E24+E13</f>
        <v>0</v>
      </c>
    </row>
    <row r="37" spans="1:5" s="13" customFormat="1" ht="21" customHeight="1">
      <c r="A37" s="10" t="s">
        <v>38</v>
      </c>
      <c r="B37" s="44"/>
      <c r="C37" s="45"/>
      <c r="D37" s="45"/>
      <c r="E37" s="46">
        <f>E36*2</f>
        <v>0</v>
      </c>
    </row>
    <row r="38" spans="1:5" s="13" customFormat="1" ht="21" customHeight="1">
      <c r="A38" s="8"/>
      <c r="C38" s="11"/>
      <c r="D38" s="11"/>
      <c r="E38" s="12"/>
    </row>
    <row r="40" spans="1:5" ht="31.15" customHeight="1">
      <c r="A40" s="64" t="s">
        <v>39</v>
      </c>
      <c r="B40" s="64"/>
      <c r="C40" s="64"/>
      <c r="D40" s="64"/>
      <c r="E40" s="64"/>
    </row>
    <row r="41" spans="1:4" ht="15">
      <c r="A41" s="5"/>
      <c r="B41" s="6"/>
      <c r="C41" s="7"/>
      <c r="D41" s="5"/>
    </row>
    <row r="42" spans="1:4" ht="15">
      <c r="A42" s="5"/>
      <c r="B42" s="6"/>
      <c r="C42" s="7"/>
      <c r="D42" s="5"/>
    </row>
  </sheetData>
  <mergeCells count="1">
    <mergeCell ref="A40:E40"/>
  </mergeCells>
  <printOptions/>
  <pageMargins left="0.7" right="0.7" top="0.787401575" bottom="0.787401575" header="0.3" footer="0.3"/>
  <pageSetup fitToHeight="1" fitToWidth="1" horizontalDpi="600" verticalDpi="600" orientation="portrait" paperSize="9" scale="8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D274A1A671B548A87FF49937F87C3D" ma:contentTypeVersion="4" ma:contentTypeDescription="Vytvoří nový dokument" ma:contentTypeScope="" ma:versionID="d1c58144cd980b150dcc0e67ceef6d9a">
  <xsd:schema xmlns:xsd="http://www.w3.org/2001/XMLSchema" xmlns:xs="http://www.w3.org/2001/XMLSchema" xmlns:p="http://schemas.microsoft.com/office/2006/metadata/properties" xmlns:ns2="5de6dcef-67cc-454f-b98f-c6fa8f697903" xmlns:ns3="c3d72133-6e60-48e5-a0f2-5884e660516c" targetNamespace="http://schemas.microsoft.com/office/2006/metadata/properties" ma:root="true" ma:fieldsID="a55b5cadafdc5ff16c055eeddb38a86c" ns2:_="" ns3:_="">
    <xsd:import namespace="5de6dcef-67cc-454f-b98f-c6fa8f697903"/>
    <xsd:import namespace="c3d72133-6e60-48e5-a0f2-5884e6605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6dcef-67cc-454f-b98f-c6fa8f697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72133-6e60-48e5-a0f2-5884e6605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FC09B3-F664-460B-8647-DF11A45F2E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6D66F3-CC39-4077-8B2D-A5DA54213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e6dcef-67cc-454f-b98f-c6fa8f697903"/>
    <ds:schemaRef ds:uri="c3d72133-6e60-48e5-a0f2-5884e6605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FBB8C-3C30-408D-A36F-D5B0A0065EC1}">
  <ds:schemaRefs>
    <ds:schemaRef ds:uri="5de6dcef-67cc-454f-b98f-c6fa8f697903"/>
    <ds:schemaRef ds:uri="http://purl.org/dc/elements/1.1/"/>
    <ds:schemaRef ds:uri="http://schemas.microsoft.com/office/2006/documentManagement/types"/>
    <ds:schemaRef ds:uri="c3d72133-6e60-48e5-a0f2-5884e660516c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test2</dc:creator>
  <cp:keywords/>
  <dc:description/>
  <cp:lastModifiedBy>Pavla Vítková</cp:lastModifiedBy>
  <dcterms:created xsi:type="dcterms:W3CDTF">2020-03-03T10:29:01Z</dcterms:created>
  <dcterms:modified xsi:type="dcterms:W3CDTF">2022-08-30T08:52:48Z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0x010100AAD274A1A671B548A87FF49937F87C3D</vt:lpwstr>
  </property>
</Properties>
</file>