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380" windowHeight="8190" tabRatio="992" activeTab="0"/>
  </bookViews>
  <sheets>
    <sheet name="List1" sheetId="4" r:id="rId1"/>
    <sheet name="ucebna" sheetId="1" r:id="rId2"/>
    <sheet name="mobilni" sheetId="2" r:id="rId3"/>
    <sheet name="server" sheetId="3" r:id="rId4"/>
  </sheets>
  <definedNames/>
  <calcPr calcId="152511"/>
</workbook>
</file>

<file path=xl/sharedStrings.xml><?xml version="1.0" encoding="utf-8"?>
<sst xmlns="http://schemas.openxmlformats.org/spreadsheetml/2006/main" count="114" uniqueCount="99">
  <si>
    <t>Multimediální učebna</t>
  </si>
  <si>
    <t>Název</t>
  </si>
  <si>
    <t>ks</t>
  </si>
  <si>
    <t>Kč/ks bez DPH</t>
  </si>
  <si>
    <t>Kč celkem bez DPH</t>
  </si>
  <si>
    <t>Kč celkem s DPH</t>
  </si>
  <si>
    <t>Specifikace položky</t>
  </si>
  <si>
    <t>projektor</t>
  </si>
  <si>
    <t>Interaktivní projektor
Projekční systém - Technologie 3LCD
Barevný světelný výstup - 4.400 lumenů- 2.900 lumenů (ekonomický) v souladu s normou IDMS15.4
Bílý světelný výstup -  4.400 lumenů - 2.900 lumenů (ekonomický) v souladu s normou ISO 21118:2012
Rozlišení - WUXGA, 1920 x 1200, 16 : 10
Vysoké rozlišení (HD) -  Full HD
Poměr stran obrazu - 16 : 10
Kontrastní poměr - 16.000 : 1
Projekční poměr - 0,27 - 0,37:1
Zoom - Digital, faktor: 1 - 1,35
Úhlopříčka promítaného obrazu - 70 palců - 100 palců
Interaktivita - Ano – pero a dotykové ovládání
Funkce USB Display - 3v1: obraz / myš / zvuk
Rozhraní - Výstup synchronizace, Vstup synchronizace, Rozhraní pro dotykové ovládání, vstup pro mikrofon, audiovstup, stereofonní konektor mini-jack (2x), audiovýstup, stereofonní konektor mini-jack, MHL, S-Video vstup, HDMI vstup (2x), VGA výstup, VGA vstup, bezdrátová síť LAN IEEE 802.11 b/g/n, Ethernetové rozhraní (100 Base-TX / 10 Base-T), RS-232C, USB 2.0 typu B, USB 2.0 typu A (2x), Miracast, Remote Desktop Connection, USB Interface for keyboard, DVI výstup (bílá tabule), bezdrátová síť LAN b/g/n (2,4 GHz)
Připojení chytrého zařízení - Ad-hoc / infrastruktura</t>
  </si>
  <si>
    <t>učitelské PC</t>
  </si>
  <si>
    <t>počítač typu All-in-One (integrován do monitoru);
klávesnice bezdrátová; myš bezdrátová optická;
úhlopříčka displeje: min 20";
CPU musí dosahovat min. 4500 bodů dle https://www.cpubenchmark.net
paměť RAM: min. 8GB
typ úložiště SDD: min. 256GB
vstup USB
čtečka karet SD/SDXC/SDHC
HDMI slot
síťové karty WiFi a LAN
webkamera integrovaná
audio výstup pro sluchátka/reproduktory</t>
  </si>
  <si>
    <t>kamera pro záznam</t>
  </si>
  <si>
    <t>je potřeba zajistit, aby kamera splňovala vysílání RTSP streamu, např. AXIS M3105L
Typ Barevný - Den a noc - statická - prachotěsný / voděodolný
Digitální video formát MJPEG,H.264,MPEG-4 AVC
Maximální rozlišení digitálního videa 1920 x 1080
Video formáty digitální televize 1080p
Rozsah expozice 2 sec - 1/66500 sec
Minimální osvětlení 0.2 lux - barevný - F2.0 - 50 IRE 0.04 lux - ČB - F2.0 - 50 IRE 0 lux - IR
Obrazový senzor - Typ CMOS 1/2.8"
Síťové protokoly DDNS,DHCP,DNS,FTP,HTTP,NTP,SMTP,TCP/IP,UDP/IP,ARP,ICMP,SNMP 1,SNMP 2c,SNMP 3,SOCKS,RTSP,RTP,HTTPS,UPnP,TLS,IPv4,IPv6,Bonjour,RTCP,SMB,IGMP,SSL,QOS,CIFS
Rozšíření / Konektivita Porty LAN/napájení - RJ-45 (PoE)
Podporované paměťové karty microSD, microSDHC, microSDXC</t>
  </si>
  <si>
    <t>HDMI capture card</t>
  </si>
  <si>
    <t>Karta pro zachytávání obrazu z HDMI zdrojů, nutná spolupráce se střihovým SW.;
Podporované rozhraní API: Windows (DirectShow, DirectKS, Wave API / DirectSound / WASAPI), Linux (V4L2, ALSA);
Podporovaný software: VLC, VirtualDub, OBS, xSplit, vMix, VidBlaster, Wirecast,Microsoft Media Encoder, Adobe Flash Media Encoder, jakýkoli jiný software pro kódování / streamování DirectShow / V4L2;
Vstupní rozhraní: HDMI typ A, DVI 1.0, HDMI 1.4a;
Rozhraní hostitele: PCIe Gen2 x4;
Podpora pro rozlišení vstupního videa až do 2000 × 2000 pixelů
Adaptivní podpora ekvalizéru HDMI pro délky kabelů až 30M
Podpora přizpůsobeného EDID
Podpora pro extrakci AVI / Audio / SPD / MS / VS / ACP / IRSC1 / ISRC2 / Gamut InfoFrame
Plná podpora kolorimetrie
Podpora hloubek barev 8/10/12 bitů
Podpora pro vzorkování barev RGB 4: 4: 4, YCbCr 4: 4: 4, YCbCr 4: 2: 2
Podpora až 8kanálových zvukových toků IEC60958 / IEC61937
Podpora pro extrahování informací o formování zvuku a dat o stavu kanálu
Podpora extrakce informací o časování videa
Podpora extrakce informací o formátu 3D
Podpora pro extrakci časového kódu
Podpora režimu 3D s polovinou, horním a spodním okrajem, s rámečkem.
Podpora pro rozlišení snímků až 2048 × 2160 pixelů
Podpora pro zachycení snímkových rychlostí do 144 snímků za sekundu.
Podpora formátů snímání 8: 2: 4: 2: 0 NV12, I420, YV12
Podpora formátu záznamu v poměru 4: 2: 2: YUY2, YUYV, UYVY
Podpora formátů pro pořizování snímků 8: 4: 4: 4: 4: V308, IYU2, V408, BGR24, BGR32
Podpora formátů 10-bitového snímání 4: 4: 4: V410, Y410
Dva kanály pro zpracování videa
Plné 10bitové zpracování videa, Oříznutí videa, Video škálování, 
Video de-interlacing
Režimy převodu poměru stran: Ignorovat (Anamorphic), Oříznout nebo Padding
Převod formátu barevného videa
Podpora barevných formátů RGB, YCbCr 601, YCbCr 709, YCbCr 2020
Podpora pro omezený nebo úplný rozsah kvantování
Konverze rychlosti videa
Kompozice OSD videa
Podpora obrazu PNG OSD</t>
  </si>
  <si>
    <t>HDMI extender</t>
  </si>
  <si>
    <t>HDMI over Ethernet extender pro přenos HDMI signálu zkonvertovaného do LAN kabelu na vzdálenost minimálně 60 metrů s podporou rozlišení 1080p. Propojení pomocí ethernetových kabelů Cat5e, Cat6 nebo Cat7. Ideálně při použití pouze jednoho CatX kabelu.</t>
  </si>
  <si>
    <t>audio – digitální mixážní pult</t>
  </si>
  <si>
    <t>Digitální mixážní pult s možností zapojení monofonních (mikrofonních) i stereofonních vstupů, vzdálenou správou a podporou Dante protokolu.
Směšovací kapacita – 32 mono + 2 stereo + 2 return kanál
Vstupy – 16x mikrofon/linkový + 1x RCA stereo
Výstupy – 8x XLR + 8x TRS
Modulární design s možností rozšíření pomocí karet
Zabudovaný DSP procesor
Vzorkovací frekvence – 48 kHz
Zpoždění – méně než 2.6 ms
Rozhraní RJ45
Dynamický rozsah – typicky 110 dB, převodník DA, typ. 108 dB, vstup do OMNI OUT, vstupní zisk = min.
Celkové harmonické zkreslení - Méně než 0,05% 20 Hz-20 kHz + 4 dBu do 600 Ω, INPUT k OMNI OUT, Vstupní zisk = Min. (Měřeno s -18 dB / oktávový filtr @ 80 kHz)
Fuknce – uložení paměti scény, ovládání pomocí přenastavení jedním klikem, přeladitelné předzesilovače mikrofonu, ovládání pomocí vzdáleného zařízení (notebook, tablet), podpora Dante protokolu</t>
  </si>
  <si>
    <t>audio – mini stagebox</t>
  </si>
  <si>
    <t>Stagebox pro zapojení audio vstupů. 
Kompatibilita s digitálním mixážním pultem
Podpora Dante protokolu
Systém s velmi nízkou latencí
Přeladitelné předzesilovačem mikrofonu
16x analogový vstup
8x analogový výstup
Vzorkovací frekvence – 44.1 / 48 kHz
Digitální vstup / výstup – Dante 24 nebo 32 bit, Ethernet</t>
  </si>
  <si>
    <t>audio – karta pro komunikaci mezi serverem a mixážním pultem</t>
  </si>
  <si>
    <t>karta pro komunikaci mezi učebnou a serverem, nutná podpora Dante protokolu a kompatibilita s položkou "audio – digitalní mixážní pult"</t>
  </si>
  <si>
    <t>audio – mikrofon všesměrový</t>
  </si>
  <si>
    <t>Mikrofon pro záznam dění v učebně. Kombinace mikrofonů musí být schopna zajistit srozumitelný záznam zvuků v učebně při rozličném obsazení nebo hladinách okolního hluku.
Technologie mikrofonu – kondenzátorový
Úhel sběru – min 120°
Konektor – XLR
Frekvenční rozsah – 70 – 18000 Hz
Citlivost – 18 mV / Pa
Odstup signál / šum – 73 dB-A
Směrová charakteristika – cardioid</t>
  </si>
  <si>
    <t>audio – mikrofonní sada hand + body</t>
  </si>
  <si>
    <t>Odpovídající sada pro záznam zvuku přednášejícího a případně tazatele. Sestává se z přenosného hlavového/klopového mikrofonu, přenosného ručního mikrofonu a přijímače. 
Typ: Duální bezdrátová sada s ručním mikrofonem a klopovým mikrofonem
Počet kanálů: 12
Frekvence: 606 – 630 MHz
Frekvenční rozsah: 35 Hz - 20 kHz
Výstupy: Balanced XLR, Unbalanced Jack 6,3 mm TS
Napájení vysílače: AA baterie</t>
  </si>
  <si>
    <t>audio – switch</t>
  </si>
  <si>
    <t>Menežovatelný switch pro propojení učebny do sítě Univerzity a také pro propojení datových spojů Dante protokolu
Provedení – 19“ rack
Typ: L3 managed
Rozhraní: 18 x 10/100/1000 Ethernet RJ45 portů + 2 x 1G combo port
Standard: IEEE 802.3 10BASE-T Ethernet, IEEE 802.3u 100BASE-TX Fast Ethernet, IEEE 802.3ab 1000BASE-T Gigabit Ethernet, IEEE 802.3ad LACP, IEEE 802.3z Gigabit Ethernet, IEEE 802.3x Flow Control, IEEE 802.1D (STP, GARP, and GVRP), IEEE 802.1Q/p VLAN, IEEE 802.1w RSTP, IEEE 802.1s Multiple STP, IEEE 802.1X Port Access Authentication, IEEE 802.3af, IEEE 802.3at
Layer 3 / Layer 2 switching
Podpora Port Mirroring
Podpora QoS
Podpora DHCP
BOOTP Podpora
Podpora VLAN
IGMP Snooping
Prevence DoS
Podpora Syslog</t>
  </si>
  <si>
    <t>audio – HDMI splitter</t>
  </si>
  <si>
    <t>Rozbočovač HDMI pro klonování výstupu z PC přednášejícího – signál poté bude přenesen pomocí HDMI Extenderu do serveru.</t>
  </si>
  <si>
    <t>montáž – rackový rozvaděč</t>
  </si>
  <si>
    <t>Rozvaděčová skříň pro umístění vybavení v učebně.
Šířka – 19“
Zamykatelný – ano</t>
  </si>
  <si>
    <t>Mobilní AV technika</t>
  </si>
  <si>
    <t>kompaktní kamera s možností výměny objektivu se snímačem micro 4/3</t>
  </si>
  <si>
    <t>kompaktní kamera s výměnným objektivem. Odolná proti vodě, prachu a mrazu. Plně výklopný a otočný dotykový LCD displej, elektronický hledáček, snímač micro 4/3, 21.77 megapixelů, 5 osý duální stabilizátor, 6K photo, 6K video do anamorfního formátu při 24 sn/s umožňující využít celou plochu snímače, 4K video 4:2:2 10 bit 400 Mbps při 60 snímcích/s, 180 snímků/s ve full HD. Autofocus 225 ostřících bodů, ISO 100-25600, přímý výstup na HDMI port standardní velikosti, mikrofonní vstup, dva sloty na paměťovou kartu s podporou UHS-II, neomezená délka videa, hmotnost do 750g vč. baterie a paměťové karty</t>
  </si>
  <si>
    <t>objektiv 18-35mm f/1.8, bajonet EF-S pro snímač APS-C</t>
  </si>
  <si>
    <t>ohnisko 18-35mm, f/1.8, bajonet EF-S pro snímač APS-C</t>
  </si>
  <si>
    <t>objektiv 35-100mm T/2.8 O.I.S., bajonet micro 4/3 pro snímač micro 4/3</t>
  </si>
  <si>
    <t>ohnisko 35-100mm f/2.8, bajonet micro 4/3 pro snímač micro 4/3, optický stabilizátor, autofocus, odolný proti prachu a vlhkosti</t>
  </si>
  <si>
    <t>videoobjektiv 12mm T/3,1, bajonet EF-S pro snímač APS-C</t>
  </si>
  <si>
    <t>ohnisko 12mm T/3.1, bajonet EF-S pro snímač APS-C, videoobjektiv (plynulé nastavení clony, ozubené kroužky ostření a clony)</t>
  </si>
  <si>
    <t>objektiv 30mm f/1.4, bajonet EF-S pro snímač APS-C</t>
  </si>
  <si>
    <t>ohnisko 30mm f/1.4, bajonet EF-S pro snímač APS-C, autofocus</t>
  </si>
  <si>
    <t>objektiv 50mm f/1.8, bajonet EF pro Full frame snímač</t>
  </si>
  <si>
    <t>ohnisko 50 mm f1.8, bajonet EF pro Full Frame snímač, autofocus, 7 prvků mechanismu clony</t>
  </si>
  <si>
    <t>redukce z bajonetu EF/EF-S na bajonet micro 4/3</t>
  </si>
  <si>
    <t>Chytrá redukce z bajonetu EF/EF-S na micro 4/3, podporuje elektronickou komunikaci mezi kamerou a objektivem a umožňuje tak fungování autofocusu, stabilizace, clony a přenášení EXIF metadat. Nastavitelná clona, možnost aktualizace firmware přes usb port v redukci.</t>
  </si>
  <si>
    <t>Bezdrátový mikrofon přednášející</t>
  </si>
  <si>
    <t>Bezdrátový set bodypack klopového mikrofonu a kompaktního přijímače na baterii k připevnění na kameru. Hybridní digitální DSP zpracování signálu. Nízký šum, vysoká spolehlivost. Dva výstupy zvuku (výstup do kamery + monitor odposlechu)</t>
  </si>
  <si>
    <t>paměťové médium</t>
  </si>
  <si>
    <t>paměťové karty typu SDXC UHS-II Class 10</t>
  </si>
  <si>
    <t>kondenzátorový směrový mikrofon s odpružením pro kamery a zrcadlovky</t>
  </si>
  <si>
    <t>patice kompatibilní s kamerou; kondenzátorový mikrofon; chrakteristika: superkarioda; 1/2"" kapsle; studiová kvalita záznamu; frekvenční rozsah: 40Hz-20kHz; nastavitelný filtr horní propusti 80Hz/12dB oktávu.; maximální SPL: 134 dB; robustní tvrdá ABS konstrukce.; provoz na 9V baterii; integrovaný windscreen; elastické zavěšení a odpružení; předzesilovací obvody s velmi nízkým šumem; nízký manipulační hluk; výstupní konektor 3,5 mm stereo jack (mini jack)</t>
  </si>
  <si>
    <t>stabilizátor typu gimbal</t>
  </si>
  <si>
    <t>Motorem poháněný 3-osý jednoruký stabilizátor typu gimbal určený pro DSLR a kompakty s hmotností od 0,3 do 1,8 kg. Umožňuje 360° neomezenou rotaci ve 3 osách. Možnost manuálního ovládání analogovým joystickem, možnost natáčení vzhůru nohama pro extranízké záběry, možnost připevnění na stativ nebo monopod, bluetooth pro dálkové ovládání nebo ovládání pomocí telefonní aplikace, výměnná baterie. Hmotnost gimbalu max 1 kg včetně baterií.</t>
  </si>
  <si>
    <t>Externí systémový blesk kompatibilní s kamerami</t>
  </si>
  <si>
    <t>Směrné číslo 58. Barevná teplota 5600; Módy: Manuální, Multi, S1, S2, RX; Napájení: 4x 1,5 V baterie - velikost AA; Externí napájení: Ano; Vertikální úhel natočení: -7 až 90 stupňů; Horizontální úhel natočení: 0 až 270 stupňů; Počet záblesků: 100 až 1500 (v závislosti na nastavení blesku a bateriích); Čas nabíjení: 3 s (do plného nabití na max. výkon); Nastavení výkonu: 29 úrovní nastavení od 1/128 do 1/1 po celých clonový číslech s korekcí 0,3 Ev.; Rychlost záblesku: 1/200 s - 1/20000 s (dle nastavení síly blesku); Rozměr: 60x190x78 mm;</t>
  </si>
  <si>
    <t>náhradní baterie do kamery se snímačem micro 4/3</t>
  </si>
  <si>
    <t>náhradní baterie kompatibilní s kamerou se snímačem micro 4/3</t>
  </si>
  <si>
    <t>kompaktní kamera s možností výměny objektivu, snímačem APS-C, s objektivem 18-55mm f/2,8-4,0 a bateriovým gripem k prodloužení doby nahrávání</t>
  </si>
  <si>
    <t>kompaktní kamera s výměnným objektivem. Odolná proti vodě, prachu a mrazu. Manuální ovladače rychlosti závěrky, ISO a kompenzace expozice na těle přístroje. Výklopný LCD display, 0.5 palcový OLED elektronický hledáček 2,36 mil. obrazových bodů, snímač APS-C 24 Mpx, automatické ultrasonické čištění čipu, podpora optické stabilizace objektivu, záznam fotografií do JPEG nebo 14 bit RAW, ISO 200-51200, expoziční čas 30-1/32000 a až 15min ve speciálním režimu, sériové snímání až 14 snímků/s, funkce bracketing, timelaps, multiexposure a panorama. Video zachytávané v 6K celou plochou snímače a downsamplované do 4K/30 sn/s, 1080p 60 sn/s, 15 režimů filmové simulace, přímý výstup na HDMI, 3.5mm mikrofoní vstup, 2.5mm vstup dálkové spouště, 2 sloty na paměťovou kartu s podporou UHS-II, Wi-Fi rozhraní. Bateriový grip na dvě přídavné baterie s možností nabíjení baterií přímo v gripu. Objektiv 18-55mm f/2,8-4,0 s optickou stabilizací.</t>
  </si>
  <si>
    <t>baterie do gripu ke kameře s APS-C snímačem</t>
  </si>
  <si>
    <t>baterie kompatibilní s kamerou s APS-C snímačem a bateriovým gripem</t>
  </si>
  <si>
    <t>redukce z bajonetu typu EF/EF-S na typ FX</t>
  </si>
  <si>
    <t>Chytrá redukce z bajonetu EF/EF-S na FX, podporuje elektronickou komunikaci mezi kamerou a objektivem a umožňuje tak fungování autofocusu, stabilizace a přenášení EXIF metadat. Možnost aktualizace firmware přes usb port v redukci.</t>
  </si>
  <si>
    <t>miniaturní odolná kamera pro záběry ve stísněných a nepříznivých podmínkách a ze speciálních pozic</t>
  </si>
  <si>
    <t>záznam videa do 4K (3840x2160) při 60fps a do 1080p při 240 fps, kodek H.265 (HEVC), tříosý softwarový stabilizátor, rozlišení fotografií 12Mpix, záznam fotografií do JPEG a RAW, vylepšení obrazu HDR,  pokročilá redukce hluku a šumu, vodotěsná do 10m, hlasové ovládání, větrný filtr, Bluetooth, Wi-Fi, GPS, 5 cm dotykový LCD displej, hmotnost 75g</t>
  </si>
  <si>
    <t>5 palcový náhledový LCD monitor výstupu z kamery</t>
  </si>
  <si>
    <t>5 palcový LCD displej, sluneční clona, uchycení na Hot Shoe, HDMI a AV vstup, HDMI výstup, reproduktor a výstup na sluchátka, vstup pro napájení trafem, USB port pro upgrade firmware, kabel typ A na typ C, trafo a baterie. Hmotnost kolem 250 g včetně sluneční clony a baterie</t>
  </si>
  <si>
    <t>Serverové vybavení pro zpracování záznamů</t>
  </si>
  <si>
    <t>server pro ukládání  vč. storage</t>
  </si>
  <si>
    <t>server racková verze s min. 24GB RAM; datové úložiště min. 4TB SATA také pro vložení do racku, může být také součásti serveru; CPU musí dosahovat min. 5400 bodů na serveru cpubenchmark.net</t>
  </si>
  <si>
    <t>SW - virtual sound card</t>
  </si>
  <si>
    <t>Softwarový prostředek pro záznam zvukových signálů šířených po stávající ethernetové kabeláži.
Počet kanálů – 64</t>
  </si>
  <si>
    <t>střihový SW</t>
  </si>
  <si>
    <t>Live Video Streaming Software pro běžné PC
Softwareový video mixer a switcher, který má zároveň v sobě zakomponovaný live streaming software, který umožňující publikovat živé produkce přímo na internet.
SW musí obsahovat funkce: LIVE mixing, switching, recording a LIVE streaming SD, full HD a 4K video zdrojů včetně kamer, video klipů, DVD, obrázků, Powerpoint prezentací.
SW musí být schopen zpracovávat také zdroje dat zachycovaných ostatními komponenty navrženými v části výběrového řízení "Statická multimediální učebna".</t>
  </si>
  <si>
    <t>kabeláž</t>
  </si>
  <si>
    <t>kabeláž nutná pro propojení zařízení v nahrávací místnosti a k serveru</t>
  </si>
  <si>
    <t>montáž</t>
  </si>
  <si>
    <t>montáž a zprovoznění zařízení v nahrávací místnosti a serverovně</t>
  </si>
  <si>
    <t>instalace a zaškolení v používání střihového SW</t>
  </si>
  <si>
    <t>instalace střihového SW a proškolení obsluhy v používání střihového SW na základní úrovni</t>
  </si>
  <si>
    <t>32GB RAM DDR3</t>
  </si>
  <si>
    <t>2133 MHz DDR3, 4x8GB kit, časování CL11, 1,5V.</t>
  </si>
  <si>
    <t>SSD disk interní 1TB</t>
  </si>
  <si>
    <t>pevný disk, SSD mSATA, s, čtení 540MB/s, zápis 520MB/s, absence pohyblivých částí zaručuje vysokou odolnost a životnost, kapacita 1000GB</t>
  </si>
  <si>
    <t>výkonná grafická karta pro zpracování videa</t>
  </si>
  <si>
    <t>CUDA compatibilní, min. 8GB GDDR5, PassMark min. 12000</t>
  </si>
  <si>
    <t>redukce DisplayPort na VGA pro připojení stávajících monitorů</t>
  </si>
  <si>
    <t>Redukce výstupu grafické karty na monitor z typu DisplayPort na VGA</t>
  </si>
  <si>
    <t>redukce SATA2 na mSATA pro připojení SSD disku ke stávající základní desce</t>
  </si>
  <si>
    <t>Praktický set umožňující připojení mSATA SSD disku do 2.5“ pozice v počítačové skříni, obsahuje: 2.5“ rámeček + dva mSATA šroubky a čtyři HDD šroubky, podpora SATA I, SATA II a SATA III.</t>
  </si>
  <si>
    <t>Nabídková cena v Kč bez DPH</t>
  </si>
  <si>
    <t>DPH</t>
  </si>
  <si>
    <t>Cena v Kč vč. DPH</t>
  </si>
  <si>
    <t>redukce 0,71x z bajonetu EF/EF-S na bajonet micro 4/3</t>
  </si>
  <si>
    <t>Chytrá redukce z bajonetu EF/EF-S na micro 4/3, zkracuje ohniskovou vzdálenost na 0.71 násobek a světelnost až o 1 f-stop, podporuje elektronickou komunikaci mezi kamerou a objektivem a umožňuje tak fungování autofocusu, stabilizace, clony a přenášení EXIF metadat. 4 skupiny, 4 optické členy, nastavitelná clona, možnost aktualizace firmware přes usb port v redukci.</t>
  </si>
  <si>
    <t>Název zakázky: Dodávka audiovizuální techniky pro Slezskou univerzitu v Opavě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</si>
</sst>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Kč-405];[Red]\-#,##0\ [$Kč-405]"/>
    <numFmt numFmtId="165" formatCode="#,##0.00\ &quot;Kč&quot;"/>
  </numFmts>
  <fonts count="2">
    <font>
      <sz val="10"/>
      <name val="Arial"/>
      <family val="2"/>
    </font>
    <font>
      <b/>
      <sz val="10"/>
      <name val="Arial"/>
      <family val="2"/>
    </font>
  </fonts>
  <fills count="3">
    <fill>
      <patternFill/>
    </fill>
    <fill>
      <patternFill patternType="gray125"/>
    </fill>
    <fill>
      <patternFill patternType="solid">
        <fgColor rgb="FFF8CBAD"/>
        <bgColor indexed="64"/>
      </patternFill>
    </fill>
  </fills>
  <borders count="16">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xf numFmtId="0" fontId="1" fillId="0" borderId="0" xfId="0" applyFont="1"/>
    <xf numFmtId="0" fontId="1" fillId="2" borderId="0" xfId="0" applyFont="1" applyFill="1" applyBorder="1"/>
    <xf numFmtId="0" fontId="1" fillId="2" borderId="0" xfId="0" applyFont="1" applyFill="1" applyBorder="1" applyAlignment="1">
      <alignment horizontal="center"/>
    </xf>
    <xf numFmtId="0" fontId="0" fillId="0" borderId="0" xfId="0" applyFont="1" applyAlignment="1">
      <alignment vertical="top"/>
    </xf>
    <xf numFmtId="164" fontId="0" fillId="0" borderId="0" xfId="0" applyNumberFormat="1" applyFont="1" applyAlignment="1">
      <alignment vertical="top"/>
    </xf>
    <xf numFmtId="0" fontId="0" fillId="0" borderId="0" xfId="0" applyFont="1" applyAlignment="1">
      <alignment vertical="top" wrapText="1"/>
    </xf>
    <xf numFmtId="164" fontId="1" fillId="0" borderId="0" xfId="0" applyNumberFormat="1" applyFont="1"/>
    <xf numFmtId="164" fontId="0" fillId="0" borderId="0" xfId="0" applyNumberFormat="1"/>
    <xf numFmtId="164" fontId="0" fillId="0" borderId="0" xfId="0" applyNumberFormat="1" applyFont="1"/>
    <xf numFmtId="0" fontId="0" fillId="0" borderId="0" xfId="0" applyAlignment="1">
      <alignment wrapText="1"/>
    </xf>
    <xf numFmtId="0" fontId="1" fillId="2" borderId="0" xfId="0" applyFont="1" applyFill="1" applyBorder="1" applyAlignment="1">
      <alignment horizontal="center" wrapText="1"/>
    </xf>
    <xf numFmtId="164" fontId="1" fillId="0" borderId="0" xfId="0" applyNumberFormat="1" applyFont="1"/>
    <xf numFmtId="164" fontId="0" fillId="0" borderId="0" xfId="0" applyNumberFormat="1" applyFont="1"/>
    <xf numFmtId="0" fontId="0" fillId="0" borderId="1" xfId="0" applyBorder="1"/>
    <xf numFmtId="0" fontId="0" fillId="0" borderId="2" xfId="0" applyBorder="1"/>
    <xf numFmtId="0" fontId="0" fillId="0" borderId="3" xfId="0" applyBorder="1"/>
    <xf numFmtId="165" fontId="0" fillId="0" borderId="4" xfId="0" applyNumberFormat="1" applyBorder="1"/>
    <xf numFmtId="165" fontId="0" fillId="0" borderId="5" xfId="0" applyNumberFormat="1" applyBorder="1"/>
    <xf numFmtId="165" fontId="0" fillId="0" borderId="6" xfId="0" applyNumberFormat="1" applyBorder="1"/>
    <xf numFmtId="165" fontId="0" fillId="0" borderId="7" xfId="0" applyNumberFormat="1" applyBorder="1"/>
    <xf numFmtId="0" fontId="1" fillId="0" borderId="8" xfId="0" applyFont="1" applyBorder="1"/>
    <xf numFmtId="0" fontId="1" fillId="0" borderId="9" xfId="0" applyFont="1" applyBorder="1"/>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workbookViewId="0" topLeftCell="A1">
      <selection activeCell="B12" sqref="B12"/>
    </sheetView>
  </sheetViews>
  <sheetFormatPr defaultColWidth="9.140625" defaultRowHeight="12.75"/>
  <cols>
    <col min="2" max="2" width="43.8515625" style="0" customWidth="1"/>
    <col min="3" max="3" width="17.57421875" style="0" customWidth="1"/>
    <col min="4" max="4" width="15.8515625" style="0" customWidth="1"/>
    <col min="5" max="5" width="21.421875" style="0" customWidth="1"/>
  </cols>
  <sheetData>
    <row r="1" spans="1:5" ht="12.75">
      <c r="A1" s="23" t="s">
        <v>98</v>
      </c>
      <c r="B1" s="24"/>
      <c r="C1" s="24"/>
      <c r="D1" s="24"/>
      <c r="E1" s="25"/>
    </row>
    <row r="2" spans="1:5" ht="13.5" thickBot="1">
      <c r="A2" s="26"/>
      <c r="B2" s="27"/>
      <c r="C2" s="27"/>
      <c r="D2" s="27"/>
      <c r="E2" s="28"/>
    </row>
    <row r="4" ht="13.5" thickBot="1"/>
    <row r="5" spans="2:5" ht="12.75">
      <c r="B5" s="14"/>
      <c r="C5" s="15" t="s">
        <v>93</v>
      </c>
      <c r="D5" s="15" t="s">
        <v>94</v>
      </c>
      <c r="E5" s="16" t="s">
        <v>95</v>
      </c>
    </row>
    <row r="6" spans="2:5" ht="12.75">
      <c r="B6" s="21" t="s">
        <v>0</v>
      </c>
      <c r="C6" s="17">
        <f>ucebna!$D$18</f>
        <v>0</v>
      </c>
      <c r="D6" s="17">
        <f>(C6/100)*21</f>
        <v>0</v>
      </c>
      <c r="E6" s="18">
        <f>SUM(C6:D6)</f>
        <v>0</v>
      </c>
    </row>
    <row r="7" spans="2:5" ht="12.75">
      <c r="B7" s="21" t="s">
        <v>33</v>
      </c>
      <c r="C7" s="17">
        <f>mobilni!$D$24</f>
        <v>0</v>
      </c>
      <c r="D7" s="17">
        <f aca="true" t="shared" si="0" ref="D7:D8">(C7/100)*21</f>
        <v>0</v>
      </c>
      <c r="E7" s="18">
        <f aca="true" t="shared" si="1" ref="E7:E8">SUM(C7:D7)</f>
        <v>0</v>
      </c>
    </row>
    <row r="8" spans="2:5" ht="13.5" thickBot="1">
      <c r="B8" s="22" t="s">
        <v>70</v>
      </c>
      <c r="C8" s="19">
        <f>server!$D$16</f>
        <v>0</v>
      </c>
      <c r="D8" s="19">
        <f t="shared" si="0"/>
        <v>0</v>
      </c>
      <c r="E8" s="20">
        <f t="shared" si="1"/>
        <v>0</v>
      </c>
    </row>
  </sheetData>
  <mergeCells count="1">
    <mergeCell ref="A1:E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80" zoomScaleNormal="80" workbookViewId="0" topLeftCell="A16">
      <selection activeCell="D18" sqref="D18"/>
    </sheetView>
  </sheetViews>
  <sheetFormatPr defaultColWidth="9.140625" defaultRowHeight="12.75"/>
  <cols>
    <col min="1" max="1" width="55.57421875" style="0" customWidth="1"/>
    <col min="2" max="2" width="3.8515625" style="0" customWidth="1"/>
    <col min="3" max="3" width="15.140625" style="0" customWidth="1"/>
    <col min="4" max="4" width="19.421875" style="0" customWidth="1"/>
    <col min="5" max="5" width="17.140625" style="0" customWidth="1"/>
    <col min="6" max="6" width="71.8515625" style="0" customWidth="1"/>
    <col min="7" max="1025" width="11.57421875" style="0" customWidth="1"/>
  </cols>
  <sheetData>
    <row r="1" ht="12.75">
      <c r="A1" s="1" t="s">
        <v>0</v>
      </c>
    </row>
    <row r="4" spans="1:6" ht="12.75">
      <c r="A4" s="2" t="s">
        <v>1</v>
      </c>
      <c r="B4" s="3" t="s">
        <v>2</v>
      </c>
      <c r="C4" s="3" t="s">
        <v>3</v>
      </c>
      <c r="D4" s="3" t="s">
        <v>4</v>
      </c>
      <c r="E4" s="3" t="s">
        <v>5</v>
      </c>
      <c r="F4" s="3" t="s">
        <v>6</v>
      </c>
    </row>
    <row r="5" spans="1:6" ht="312.75" customHeight="1">
      <c r="A5" s="4" t="s">
        <v>7</v>
      </c>
      <c r="B5" s="4">
        <v>1</v>
      </c>
      <c r="C5" s="5"/>
      <c r="D5" s="5">
        <f aca="true" t="shared" si="0" ref="D5:D17">B5*C5</f>
        <v>0</v>
      </c>
      <c r="E5" s="5">
        <f aca="true" t="shared" si="1" ref="E5:E17">1.21*D5</f>
        <v>0</v>
      </c>
      <c r="F5" s="6" t="s">
        <v>8</v>
      </c>
    </row>
    <row r="6" spans="1:6" ht="163.5" customHeight="1">
      <c r="A6" s="4" t="s">
        <v>9</v>
      </c>
      <c r="B6" s="4">
        <v>1</v>
      </c>
      <c r="C6" s="5"/>
      <c r="D6" s="5">
        <f t="shared" si="0"/>
        <v>0</v>
      </c>
      <c r="E6" s="5">
        <f t="shared" si="1"/>
        <v>0</v>
      </c>
      <c r="F6" s="6" t="s">
        <v>10</v>
      </c>
    </row>
    <row r="7" spans="1:6" ht="225" customHeight="1">
      <c r="A7" s="4" t="s">
        <v>11</v>
      </c>
      <c r="B7" s="4">
        <v>2</v>
      </c>
      <c r="C7" s="5"/>
      <c r="D7" s="5">
        <f t="shared" si="0"/>
        <v>0</v>
      </c>
      <c r="E7" s="5">
        <f t="shared" si="1"/>
        <v>0</v>
      </c>
      <c r="F7" s="6" t="s">
        <v>12</v>
      </c>
    </row>
    <row r="8" spans="1:6" ht="409.5">
      <c r="A8" s="4" t="s">
        <v>13</v>
      </c>
      <c r="B8" s="4">
        <v>1</v>
      </c>
      <c r="C8" s="5"/>
      <c r="D8" s="5">
        <f t="shared" si="0"/>
        <v>0</v>
      </c>
      <c r="E8" s="5">
        <f t="shared" si="1"/>
        <v>0</v>
      </c>
      <c r="F8" s="6" t="s">
        <v>14</v>
      </c>
    </row>
    <row r="9" spans="1:6" ht="51">
      <c r="A9" s="4" t="s">
        <v>15</v>
      </c>
      <c r="B9" s="4">
        <v>2</v>
      </c>
      <c r="C9" s="5"/>
      <c r="D9" s="5">
        <f t="shared" si="0"/>
        <v>0</v>
      </c>
      <c r="E9" s="5">
        <f t="shared" si="1"/>
        <v>0</v>
      </c>
      <c r="F9" s="6" t="s">
        <v>16</v>
      </c>
    </row>
    <row r="10" spans="1:6" ht="229.5">
      <c r="A10" s="4" t="s">
        <v>17</v>
      </c>
      <c r="B10" s="4">
        <v>1</v>
      </c>
      <c r="C10" s="5"/>
      <c r="D10" s="5">
        <f t="shared" si="0"/>
        <v>0</v>
      </c>
      <c r="E10" s="5">
        <f t="shared" si="1"/>
        <v>0</v>
      </c>
      <c r="F10" s="6" t="s">
        <v>18</v>
      </c>
    </row>
    <row r="11" spans="1:6" ht="124.5" customHeight="1">
      <c r="A11" s="4" t="s">
        <v>19</v>
      </c>
      <c r="B11" s="4">
        <v>1</v>
      </c>
      <c r="C11" s="5"/>
      <c r="D11" s="5">
        <f t="shared" si="0"/>
        <v>0</v>
      </c>
      <c r="E11" s="5">
        <f t="shared" si="1"/>
        <v>0</v>
      </c>
      <c r="F11" s="6" t="s">
        <v>20</v>
      </c>
    </row>
    <row r="12" spans="1:6" ht="36.75" customHeight="1">
      <c r="A12" s="4" t="s">
        <v>21</v>
      </c>
      <c r="B12" s="4">
        <v>1</v>
      </c>
      <c r="C12" s="5"/>
      <c r="D12" s="5">
        <f t="shared" si="0"/>
        <v>0</v>
      </c>
      <c r="E12" s="5">
        <f t="shared" si="1"/>
        <v>0</v>
      </c>
      <c r="F12" s="6" t="s">
        <v>22</v>
      </c>
    </row>
    <row r="13" spans="1:6" ht="143.25" customHeight="1">
      <c r="A13" s="4" t="s">
        <v>23</v>
      </c>
      <c r="B13" s="4">
        <v>3</v>
      </c>
      <c r="C13" s="5"/>
      <c r="D13" s="5">
        <f t="shared" si="0"/>
        <v>0</v>
      </c>
      <c r="E13" s="5">
        <f t="shared" si="1"/>
        <v>0</v>
      </c>
      <c r="F13" s="6" t="s">
        <v>24</v>
      </c>
    </row>
    <row r="14" spans="1:6" ht="123" customHeight="1">
      <c r="A14" s="4" t="s">
        <v>25</v>
      </c>
      <c r="B14" s="4">
        <v>1</v>
      </c>
      <c r="C14" s="5"/>
      <c r="D14" s="5">
        <f t="shared" si="0"/>
        <v>0</v>
      </c>
      <c r="E14" s="5">
        <f t="shared" si="1"/>
        <v>0</v>
      </c>
      <c r="F14" s="6" t="s">
        <v>26</v>
      </c>
    </row>
    <row r="15" spans="1:6" ht="254.25" customHeight="1">
      <c r="A15" s="4" t="s">
        <v>27</v>
      </c>
      <c r="B15" s="4">
        <v>1</v>
      </c>
      <c r="C15" s="5"/>
      <c r="D15" s="5">
        <f t="shared" si="0"/>
        <v>0</v>
      </c>
      <c r="E15" s="5">
        <f t="shared" si="1"/>
        <v>0</v>
      </c>
      <c r="F15" s="6" t="s">
        <v>28</v>
      </c>
    </row>
    <row r="16" spans="1:6" ht="33" customHeight="1">
      <c r="A16" s="4" t="s">
        <v>29</v>
      </c>
      <c r="B16" s="4">
        <v>1</v>
      </c>
      <c r="C16" s="5"/>
      <c r="D16" s="5">
        <f t="shared" si="0"/>
        <v>0</v>
      </c>
      <c r="E16" s="5">
        <f t="shared" si="1"/>
        <v>0</v>
      </c>
      <c r="F16" s="6" t="s">
        <v>30</v>
      </c>
    </row>
    <row r="17" spans="1:6" ht="45.75" customHeight="1">
      <c r="A17" s="4" t="s">
        <v>31</v>
      </c>
      <c r="B17" s="4">
        <v>1</v>
      </c>
      <c r="C17" s="5"/>
      <c r="D17" s="5">
        <f t="shared" si="0"/>
        <v>0</v>
      </c>
      <c r="E17" s="5">
        <f t="shared" si="1"/>
        <v>0</v>
      </c>
      <c r="F17" s="6" t="s">
        <v>32</v>
      </c>
    </row>
    <row r="18" spans="4:5" ht="12.75">
      <c r="D18" s="12">
        <f>SUM(D5:D17)</f>
        <v>0</v>
      </c>
      <c r="E18" s="13">
        <f>SUM(E5:E17)</f>
        <v>0</v>
      </c>
    </row>
    <row r="23" ht="12.75">
      <c r="E23" s="8"/>
    </row>
    <row r="24" ht="12.75">
      <c r="E24" s="8"/>
    </row>
    <row r="25" ht="12.75">
      <c r="E25" s="9"/>
    </row>
    <row r="26" spans="1:5" ht="12.75">
      <c r="A26" s="1"/>
      <c r="E26" s="7"/>
    </row>
  </sheetData>
  <printOptions/>
  <pageMargins left="0.7875" right="0.7875" top="1.05277777777778" bottom="1.05277777777778" header="0.7875" footer="0.7875"/>
  <pageSetup horizontalDpi="600" verticalDpi="600" orientation="portrait" paperSize="0" copies="0"/>
  <headerFooter>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0" zoomScaleNormal="80" workbookViewId="0" topLeftCell="A19">
      <selection activeCell="D24" sqref="D24"/>
    </sheetView>
  </sheetViews>
  <sheetFormatPr defaultColWidth="9.140625" defaultRowHeight="12.75"/>
  <cols>
    <col min="1" max="1" width="67.00390625" style="0" customWidth="1"/>
    <col min="2" max="2" width="3.8515625" style="0" customWidth="1"/>
    <col min="3" max="3" width="15.140625" style="0" customWidth="1"/>
    <col min="4" max="4" width="19.421875" style="0" customWidth="1"/>
    <col min="5" max="5" width="17.140625" style="0" customWidth="1"/>
    <col min="6" max="6" width="74.00390625" style="10" customWidth="1"/>
    <col min="7" max="1025" width="11.57421875" style="0" customWidth="1"/>
  </cols>
  <sheetData>
    <row r="1" ht="12.75">
      <c r="A1" s="1" t="s">
        <v>33</v>
      </c>
    </row>
    <row r="4" spans="1:6" ht="12.75">
      <c r="A4" s="2" t="s">
        <v>1</v>
      </c>
      <c r="B4" s="3" t="s">
        <v>2</v>
      </c>
      <c r="C4" s="3" t="s">
        <v>3</v>
      </c>
      <c r="D4" s="3" t="s">
        <v>4</v>
      </c>
      <c r="E4" s="3" t="s">
        <v>5</v>
      </c>
      <c r="F4" s="11" t="s">
        <v>6</v>
      </c>
    </row>
    <row r="5" spans="1:6" ht="109.5" customHeight="1">
      <c r="A5" s="6" t="s">
        <v>34</v>
      </c>
      <c r="B5" s="4">
        <v>1</v>
      </c>
      <c r="C5" s="5"/>
      <c r="D5" s="5">
        <f aca="true" t="shared" si="0" ref="D5:D23">B5*C5</f>
        <v>0</v>
      </c>
      <c r="E5" s="5">
        <f aca="true" t="shared" si="1" ref="E5:E23">1.21*D5</f>
        <v>0</v>
      </c>
      <c r="F5" s="6" t="s">
        <v>35</v>
      </c>
    </row>
    <row r="6" spans="1:6" ht="12.75">
      <c r="A6" s="4" t="s">
        <v>36</v>
      </c>
      <c r="B6" s="4">
        <v>1</v>
      </c>
      <c r="C6" s="5"/>
      <c r="D6" s="5">
        <f t="shared" si="0"/>
        <v>0</v>
      </c>
      <c r="E6" s="5">
        <f t="shared" si="1"/>
        <v>0</v>
      </c>
      <c r="F6" s="6" t="s">
        <v>37</v>
      </c>
    </row>
    <row r="7" spans="1:6" ht="25.5">
      <c r="A7" s="6" t="s">
        <v>38</v>
      </c>
      <c r="B7" s="4">
        <v>1</v>
      </c>
      <c r="C7" s="5"/>
      <c r="D7" s="5">
        <f t="shared" si="0"/>
        <v>0</v>
      </c>
      <c r="E7" s="5">
        <f t="shared" si="1"/>
        <v>0</v>
      </c>
      <c r="F7" s="6" t="s">
        <v>39</v>
      </c>
    </row>
    <row r="8" spans="1:6" ht="25.5">
      <c r="A8" s="4" t="s">
        <v>40</v>
      </c>
      <c r="B8" s="4">
        <v>1</v>
      </c>
      <c r="C8" s="5"/>
      <c r="D8" s="5">
        <f t="shared" si="0"/>
        <v>0</v>
      </c>
      <c r="E8" s="5">
        <f t="shared" si="1"/>
        <v>0</v>
      </c>
      <c r="F8" s="6" t="s">
        <v>41</v>
      </c>
    </row>
    <row r="9" spans="1:6" ht="12.75">
      <c r="A9" s="4" t="s">
        <v>42</v>
      </c>
      <c r="B9" s="4">
        <v>1</v>
      </c>
      <c r="C9" s="5"/>
      <c r="D9" s="5">
        <f t="shared" si="0"/>
        <v>0</v>
      </c>
      <c r="E9" s="5">
        <f t="shared" si="1"/>
        <v>0</v>
      </c>
      <c r="F9" s="6" t="s">
        <v>43</v>
      </c>
    </row>
    <row r="10" spans="1:6" ht="25.5">
      <c r="A10" s="4" t="s">
        <v>44</v>
      </c>
      <c r="B10" s="4">
        <v>1</v>
      </c>
      <c r="C10" s="5"/>
      <c r="D10" s="5">
        <f t="shared" si="0"/>
        <v>0</v>
      </c>
      <c r="E10" s="5">
        <f t="shared" si="1"/>
        <v>0</v>
      </c>
      <c r="F10" s="6" t="s">
        <v>45</v>
      </c>
    </row>
    <row r="11" spans="1:6" ht="72" customHeight="1">
      <c r="A11" s="4" t="s">
        <v>96</v>
      </c>
      <c r="B11" s="4">
        <v>1</v>
      </c>
      <c r="C11" s="5"/>
      <c r="D11" s="5">
        <f t="shared" si="0"/>
        <v>0</v>
      </c>
      <c r="E11" s="5">
        <f t="shared" si="1"/>
        <v>0</v>
      </c>
      <c r="F11" s="6" t="s">
        <v>97</v>
      </c>
    </row>
    <row r="12" spans="1:6" ht="51">
      <c r="A12" s="4" t="s">
        <v>46</v>
      </c>
      <c r="B12" s="4">
        <v>1</v>
      </c>
      <c r="C12" s="5"/>
      <c r="D12" s="5">
        <f t="shared" si="0"/>
        <v>0</v>
      </c>
      <c r="E12" s="5">
        <f t="shared" si="1"/>
        <v>0</v>
      </c>
      <c r="F12" s="6" t="s">
        <v>47</v>
      </c>
    </row>
    <row r="13" spans="1:6" ht="38.25">
      <c r="A13" s="4" t="s">
        <v>48</v>
      </c>
      <c r="B13" s="4">
        <v>1</v>
      </c>
      <c r="C13" s="5"/>
      <c r="D13" s="5">
        <f t="shared" si="0"/>
        <v>0</v>
      </c>
      <c r="E13" s="5">
        <f t="shared" si="1"/>
        <v>0</v>
      </c>
      <c r="F13" s="6" t="s">
        <v>49</v>
      </c>
    </row>
    <row r="14" spans="1:6" ht="12.75">
      <c r="A14" s="4" t="s">
        <v>50</v>
      </c>
      <c r="B14" s="4">
        <v>2</v>
      </c>
      <c r="C14" s="5"/>
      <c r="D14" s="5">
        <f t="shared" si="0"/>
        <v>0</v>
      </c>
      <c r="E14" s="5">
        <f t="shared" si="1"/>
        <v>0</v>
      </c>
      <c r="F14" s="6" t="s">
        <v>51</v>
      </c>
    </row>
    <row r="15" spans="1:6" ht="76.5">
      <c r="A15" s="4" t="s">
        <v>52</v>
      </c>
      <c r="B15" s="4">
        <v>1</v>
      </c>
      <c r="C15" s="5"/>
      <c r="D15" s="5">
        <f t="shared" si="0"/>
        <v>0</v>
      </c>
      <c r="E15" s="5">
        <f t="shared" si="1"/>
        <v>0</v>
      </c>
      <c r="F15" s="6" t="s">
        <v>53</v>
      </c>
    </row>
    <row r="16" spans="1:6" ht="76.5">
      <c r="A16" s="4" t="s">
        <v>54</v>
      </c>
      <c r="B16" s="4">
        <v>1</v>
      </c>
      <c r="C16" s="5"/>
      <c r="D16" s="5">
        <f t="shared" si="0"/>
        <v>0</v>
      </c>
      <c r="E16" s="5">
        <f t="shared" si="1"/>
        <v>0</v>
      </c>
      <c r="F16" s="6" t="s">
        <v>55</v>
      </c>
    </row>
    <row r="17" spans="1:6" ht="96.75" customHeight="1">
      <c r="A17" s="4" t="s">
        <v>56</v>
      </c>
      <c r="B17" s="4">
        <v>1</v>
      </c>
      <c r="C17" s="5"/>
      <c r="D17" s="5">
        <f t="shared" si="0"/>
        <v>0</v>
      </c>
      <c r="E17" s="5">
        <f t="shared" si="1"/>
        <v>0</v>
      </c>
      <c r="F17" s="6" t="s">
        <v>57</v>
      </c>
    </row>
    <row r="18" spans="1:6" ht="12.75">
      <c r="A18" s="4" t="s">
        <v>58</v>
      </c>
      <c r="B18" s="4">
        <v>1</v>
      </c>
      <c r="C18" s="5"/>
      <c r="D18" s="5">
        <f t="shared" si="0"/>
        <v>0</v>
      </c>
      <c r="E18" s="5">
        <f t="shared" si="1"/>
        <v>0</v>
      </c>
      <c r="F18" s="6" t="s">
        <v>59</v>
      </c>
    </row>
    <row r="19" spans="1:6" ht="163.5" customHeight="1">
      <c r="A19" s="6" t="s">
        <v>60</v>
      </c>
      <c r="B19" s="4">
        <v>1</v>
      </c>
      <c r="C19" s="5"/>
      <c r="D19" s="5">
        <f t="shared" si="0"/>
        <v>0</v>
      </c>
      <c r="E19" s="5">
        <f t="shared" si="1"/>
        <v>0</v>
      </c>
      <c r="F19" s="6" t="s">
        <v>61</v>
      </c>
    </row>
    <row r="20" spans="1:6" ht="12.75">
      <c r="A20" s="6" t="s">
        <v>62</v>
      </c>
      <c r="B20" s="4">
        <v>2</v>
      </c>
      <c r="C20" s="5"/>
      <c r="D20" s="5">
        <f t="shared" si="0"/>
        <v>0</v>
      </c>
      <c r="E20" s="5">
        <f t="shared" si="1"/>
        <v>0</v>
      </c>
      <c r="F20" s="6" t="s">
        <v>63</v>
      </c>
    </row>
    <row r="21" spans="1:6" ht="38.25">
      <c r="A21" s="6" t="s">
        <v>64</v>
      </c>
      <c r="B21" s="4">
        <v>1</v>
      </c>
      <c r="C21" s="5"/>
      <c r="D21" s="5">
        <f t="shared" si="0"/>
        <v>0</v>
      </c>
      <c r="E21" s="5">
        <f t="shared" si="1"/>
        <v>0</v>
      </c>
      <c r="F21" s="6" t="s">
        <v>65</v>
      </c>
    </row>
    <row r="22" spans="1:6" ht="63.75">
      <c r="A22" s="6" t="s">
        <v>66</v>
      </c>
      <c r="B22" s="4">
        <v>1</v>
      </c>
      <c r="C22" s="5"/>
      <c r="D22" s="5">
        <f t="shared" si="0"/>
        <v>0</v>
      </c>
      <c r="E22" s="5">
        <f t="shared" si="1"/>
        <v>0</v>
      </c>
      <c r="F22" s="6" t="s">
        <v>67</v>
      </c>
    </row>
    <row r="23" spans="1:6" ht="58.5" customHeight="1">
      <c r="A23" s="6" t="s">
        <v>68</v>
      </c>
      <c r="B23" s="4">
        <v>1</v>
      </c>
      <c r="C23" s="5"/>
      <c r="D23" s="5">
        <f t="shared" si="0"/>
        <v>0</v>
      </c>
      <c r="E23" s="5">
        <f t="shared" si="1"/>
        <v>0</v>
      </c>
      <c r="F23" s="6" t="s">
        <v>69</v>
      </c>
    </row>
    <row r="24" spans="4:5" ht="12.75">
      <c r="D24" s="12">
        <f>SUM(D5:D23)</f>
        <v>0</v>
      </c>
      <c r="E24" s="13">
        <f>SUM(E5:E23)</f>
        <v>0</v>
      </c>
    </row>
  </sheetData>
  <printOptions/>
  <pageMargins left="0.7875" right="0.7875" top="1.05277777777778" bottom="1.05277777777778" header="0.7875" footer="0.7875"/>
  <pageSetup horizontalDpi="600" verticalDpi="600" orientation="portrait" paperSize="0" copies="0"/>
  <headerFooter>
    <oddHeader>&amp;C&amp;"Times New Roman,obyčejné"&amp;12&amp;A</oddHeader>
    <oddFooter>&amp;C&amp;"Times New Roman,obyčejné"&amp;12Stránka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80" zoomScaleNormal="80" workbookViewId="0" topLeftCell="A1">
      <selection activeCell="D16" sqref="D16"/>
    </sheetView>
  </sheetViews>
  <sheetFormatPr defaultColWidth="9.140625" defaultRowHeight="12.75"/>
  <cols>
    <col min="1" max="1" width="42.7109375" style="0" customWidth="1"/>
    <col min="2" max="2" width="3.8515625" style="0" customWidth="1"/>
    <col min="3" max="3" width="15.140625" style="0" customWidth="1"/>
    <col min="4" max="4" width="19.421875" style="0" customWidth="1"/>
    <col min="5" max="5" width="17.140625" style="0" customWidth="1"/>
    <col min="6" max="6" width="72.57421875" style="0" customWidth="1"/>
    <col min="7" max="1025" width="11.57421875" style="0" customWidth="1"/>
  </cols>
  <sheetData>
    <row r="1" ht="12.75">
      <c r="A1" s="1" t="s">
        <v>70</v>
      </c>
    </row>
    <row r="4" spans="1:6" ht="12.75">
      <c r="A4" s="2" t="s">
        <v>1</v>
      </c>
      <c r="B4" s="3" t="s">
        <v>2</v>
      </c>
      <c r="C4" s="3" t="s">
        <v>3</v>
      </c>
      <c r="D4" s="3" t="s">
        <v>4</v>
      </c>
      <c r="E4" s="3" t="s">
        <v>5</v>
      </c>
      <c r="F4" s="3" t="s">
        <v>6</v>
      </c>
    </row>
    <row r="5" spans="1:6" ht="41.25" customHeight="1">
      <c r="A5" s="4" t="s">
        <v>71</v>
      </c>
      <c r="B5" s="4">
        <v>1</v>
      </c>
      <c r="C5" s="5"/>
      <c r="D5" s="5">
        <f aca="true" t="shared" si="0" ref="D5:D15">B5*C5</f>
        <v>0</v>
      </c>
      <c r="E5" s="5">
        <f aca="true" t="shared" si="1" ref="E5:E15">1.21*D5</f>
        <v>0</v>
      </c>
      <c r="F5" s="6" t="s">
        <v>72</v>
      </c>
    </row>
    <row r="6" spans="1:6" ht="46.5" customHeight="1">
      <c r="A6" s="4" t="s">
        <v>73</v>
      </c>
      <c r="B6" s="4">
        <v>1</v>
      </c>
      <c r="C6" s="5"/>
      <c r="D6" s="5">
        <f t="shared" si="0"/>
        <v>0</v>
      </c>
      <c r="E6" s="5">
        <f t="shared" si="1"/>
        <v>0</v>
      </c>
      <c r="F6" s="6" t="s">
        <v>74</v>
      </c>
    </row>
    <row r="7" spans="1:6" ht="126" customHeight="1">
      <c r="A7" s="4" t="s">
        <v>75</v>
      </c>
      <c r="B7" s="4">
        <v>1</v>
      </c>
      <c r="C7" s="5"/>
      <c r="D7" s="5">
        <f t="shared" si="0"/>
        <v>0</v>
      </c>
      <c r="E7" s="5">
        <f t="shared" si="1"/>
        <v>0</v>
      </c>
      <c r="F7" s="6" t="s">
        <v>76</v>
      </c>
    </row>
    <row r="8" spans="1:6" ht="12.75">
      <c r="A8" s="4" t="s">
        <v>77</v>
      </c>
      <c r="B8" s="4">
        <v>1</v>
      </c>
      <c r="C8" s="5"/>
      <c r="D8" s="5">
        <f t="shared" si="0"/>
        <v>0</v>
      </c>
      <c r="E8" s="5">
        <f t="shared" si="1"/>
        <v>0</v>
      </c>
      <c r="F8" s="6" t="s">
        <v>78</v>
      </c>
    </row>
    <row r="9" spans="1:6" ht="12.75">
      <c r="A9" s="4" t="s">
        <v>79</v>
      </c>
      <c r="B9" s="4">
        <v>1</v>
      </c>
      <c r="C9" s="5"/>
      <c r="D9" s="5">
        <f t="shared" si="0"/>
        <v>0</v>
      </c>
      <c r="E9" s="5">
        <f t="shared" si="1"/>
        <v>0</v>
      </c>
      <c r="F9" s="6" t="s">
        <v>80</v>
      </c>
    </row>
    <row r="10" spans="1:6" ht="25.5">
      <c r="A10" s="4" t="s">
        <v>81</v>
      </c>
      <c r="B10" s="4">
        <v>1</v>
      </c>
      <c r="C10" s="5"/>
      <c r="D10" s="5">
        <f t="shared" si="0"/>
        <v>0</v>
      </c>
      <c r="E10" s="5">
        <f t="shared" si="1"/>
        <v>0</v>
      </c>
      <c r="F10" s="6" t="s">
        <v>82</v>
      </c>
    </row>
    <row r="11" spans="1:6" ht="12.75">
      <c r="A11" s="4" t="s">
        <v>83</v>
      </c>
      <c r="B11" s="4">
        <v>2</v>
      </c>
      <c r="C11" s="5"/>
      <c r="D11" s="5">
        <f t="shared" si="0"/>
        <v>0</v>
      </c>
      <c r="E11" s="5">
        <f t="shared" si="1"/>
        <v>0</v>
      </c>
      <c r="F11" s="6" t="s">
        <v>84</v>
      </c>
    </row>
    <row r="12" spans="1:6" ht="25.5">
      <c r="A12" s="6" t="s">
        <v>85</v>
      </c>
      <c r="B12" s="4">
        <v>2</v>
      </c>
      <c r="C12" s="5"/>
      <c r="D12" s="5">
        <f t="shared" si="0"/>
        <v>0</v>
      </c>
      <c r="E12" s="5">
        <f t="shared" si="1"/>
        <v>0</v>
      </c>
      <c r="F12" s="6" t="s">
        <v>86</v>
      </c>
    </row>
    <row r="13" spans="1:6" ht="12.75">
      <c r="A13" s="6" t="s">
        <v>87</v>
      </c>
      <c r="B13" s="4">
        <v>2</v>
      </c>
      <c r="C13" s="5"/>
      <c r="D13" s="5">
        <f t="shared" si="0"/>
        <v>0</v>
      </c>
      <c r="E13" s="5">
        <f t="shared" si="1"/>
        <v>0</v>
      </c>
      <c r="F13" s="6" t="s">
        <v>88</v>
      </c>
    </row>
    <row r="14" spans="1:6" ht="25.5">
      <c r="A14" s="6" t="s">
        <v>89</v>
      </c>
      <c r="B14" s="4">
        <v>2</v>
      </c>
      <c r="C14" s="5"/>
      <c r="D14" s="5">
        <f t="shared" si="0"/>
        <v>0</v>
      </c>
      <c r="E14" s="5">
        <f t="shared" si="1"/>
        <v>0</v>
      </c>
      <c r="F14" s="6" t="s">
        <v>90</v>
      </c>
    </row>
    <row r="15" spans="1:6" ht="38.25">
      <c r="A15" s="6" t="s">
        <v>91</v>
      </c>
      <c r="B15" s="4">
        <v>2</v>
      </c>
      <c r="C15" s="5"/>
      <c r="D15" s="5">
        <f t="shared" si="0"/>
        <v>0</v>
      </c>
      <c r="E15" s="5">
        <f t="shared" si="1"/>
        <v>0</v>
      </c>
      <c r="F15" s="6" t="s">
        <v>92</v>
      </c>
    </row>
    <row r="16" spans="4:5" ht="12.75">
      <c r="D16" s="12">
        <f>SUM(D5:D15)</f>
        <v>0</v>
      </c>
      <c r="E16" s="13">
        <f>SUM(E5:E15)</f>
        <v>0</v>
      </c>
    </row>
  </sheetData>
  <printOptions/>
  <pageMargins left="0.7875" right="0.7875" top="1.05277777777778" bottom="1.05277777777778" header="0.7875" footer="0.7875"/>
  <pageSetup horizontalDpi="600" verticalDpi="600" orientation="portrait" paperSize="9" r:id="rId1"/>
  <headerFooter>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matapat</dc:creator>
  <cp:keywords/>
  <dc:description/>
  <cp:lastModifiedBy>Uživatel systému Windows</cp:lastModifiedBy>
  <dcterms:created xsi:type="dcterms:W3CDTF">2018-02-01T10:58:51Z</dcterms:created>
  <dcterms:modified xsi:type="dcterms:W3CDTF">2018-04-05T09:30:05Z</dcterms:modified>
  <cp:category/>
  <cp:version/>
  <cp:contentType/>
  <cp:contentStatus/>
  <cp:revision>43</cp:revision>
</cp:coreProperties>
</file>