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35" activeTab="3"/>
  </bookViews>
  <sheets>
    <sheet name="Řízení1" sheetId="1" r:id="rId1"/>
    <sheet name="Řízení2" sheetId="2" r:id="rId2"/>
    <sheet name="Řízení3" sheetId="3" r:id="rId3"/>
    <sheet name="Řízení4" sheetId="4" r:id="rId4"/>
    <sheet name="Řízení5" sheetId="5" r:id="rId5"/>
    <sheet name="Řízení6" sheetId="6" r:id="rId6"/>
    <sheet name="Řźení7" sheetId="7" r:id="rId7"/>
    <sheet name="Řízení8" sheetId="8" r:id="rId8"/>
    <sheet name="Řízení9" sheetId="9" r:id="rId9"/>
    <sheet name="Řízení10" sheetId="10" r:id="rId10"/>
  </sheets>
  <calcPr calcId="152511"/>
</workbook>
</file>

<file path=xl/calcChain.xml><?xml version="1.0" encoding="utf-8"?>
<calcChain xmlns="http://schemas.openxmlformats.org/spreadsheetml/2006/main">
  <c r="D391" i="10" l="1"/>
  <c r="A412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364" i="10"/>
  <c r="A363" i="10"/>
  <c r="B412" i="10"/>
  <c r="B410" i="10"/>
  <c r="B409" i="10"/>
  <c r="B408" i="10"/>
  <c r="B407" i="10"/>
  <c r="B406" i="10"/>
  <c r="B405" i="10"/>
  <c r="B404" i="10"/>
  <c r="B403" i="10"/>
  <c r="B402" i="10"/>
  <c r="B401" i="10"/>
  <c r="B400" i="10"/>
  <c r="B398" i="10"/>
  <c r="B397" i="10"/>
  <c r="B396" i="10"/>
  <c r="B395" i="10"/>
  <c r="B394" i="10"/>
  <c r="B392" i="10"/>
  <c r="B391" i="10"/>
  <c r="B390" i="10"/>
  <c r="B389" i="10"/>
  <c r="B388" i="10"/>
  <c r="B387" i="10"/>
  <c r="B386" i="10"/>
  <c r="B384" i="10"/>
  <c r="B383" i="10"/>
  <c r="B382" i="10"/>
  <c r="B381" i="10"/>
  <c r="B379" i="10"/>
  <c r="B378" i="10"/>
  <c r="B377" i="10"/>
  <c r="B376" i="10"/>
  <c r="B372" i="10"/>
  <c r="B371" i="10"/>
  <c r="B370" i="10"/>
  <c r="B369" i="10"/>
  <c r="B368" i="10"/>
  <c r="B367" i="10"/>
  <c r="B365" i="10"/>
  <c r="B364" i="10"/>
  <c r="B363" i="10"/>
  <c r="C412" i="10"/>
  <c r="D411" i="10"/>
  <c r="E411" i="10" s="1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D357" i="10"/>
  <c r="D351" i="10"/>
  <c r="B411" i="10" s="1"/>
  <c r="D345" i="10"/>
  <c r="D339" i="10"/>
  <c r="D333" i="10"/>
  <c r="D327" i="10"/>
  <c r="D321" i="10"/>
  <c r="D315" i="10"/>
  <c r="D309" i="10"/>
  <c r="D303" i="10"/>
  <c r="D297" i="10"/>
  <c r="D291" i="10"/>
  <c r="D285" i="10"/>
  <c r="D279" i="10"/>
  <c r="B399" i="10" s="1"/>
  <c r="D273" i="10"/>
  <c r="D267" i="10"/>
  <c r="D261" i="10"/>
  <c r="D255" i="10"/>
  <c r="D249" i="10"/>
  <c r="D394" i="10" s="1"/>
  <c r="E394" i="10" s="1"/>
  <c r="D243" i="10"/>
  <c r="D393" i="10" s="1"/>
  <c r="E393" i="10" s="1"/>
  <c r="D237" i="10"/>
  <c r="D392" i="10" s="1"/>
  <c r="E392" i="10" s="1"/>
  <c r="D231" i="10"/>
  <c r="E391" i="10" s="1"/>
  <c r="D225" i="10"/>
  <c r="D390" i="10" s="1"/>
  <c r="E390" i="10" s="1"/>
  <c r="D219" i="10"/>
  <c r="D389" i="10" s="1"/>
  <c r="E389" i="10" s="1"/>
  <c r="D213" i="10"/>
  <c r="D388" i="10" s="1"/>
  <c r="E388" i="10" s="1"/>
  <c r="D207" i="10"/>
  <c r="D387" i="10" s="1"/>
  <c r="E387" i="10" s="1"/>
  <c r="D201" i="10"/>
  <c r="D386" i="10" s="1"/>
  <c r="E386" i="10" s="1"/>
  <c r="D195" i="10"/>
  <c r="D385" i="10" s="1"/>
  <c r="E385" i="10" s="1"/>
  <c r="D189" i="10"/>
  <c r="D384" i="10" s="1"/>
  <c r="E384" i="10" s="1"/>
  <c r="D183" i="10"/>
  <c r="D383" i="10" s="1"/>
  <c r="E383" i="10" s="1"/>
  <c r="D177" i="10"/>
  <c r="D382" i="10" s="1"/>
  <c r="E382" i="10" s="1"/>
  <c r="D171" i="10"/>
  <c r="D381" i="10" s="1"/>
  <c r="E381" i="10" s="1"/>
  <c r="D165" i="10"/>
  <c r="D380" i="10" s="1"/>
  <c r="E380" i="10" s="1"/>
  <c r="D159" i="10"/>
  <c r="D379" i="10" s="1"/>
  <c r="E379" i="10" s="1"/>
  <c r="D153" i="10"/>
  <c r="D378" i="10" s="1"/>
  <c r="E378" i="10" s="1"/>
  <c r="D147" i="10"/>
  <c r="D377" i="10" s="1"/>
  <c r="E377" i="10" s="1"/>
  <c r="D141" i="10"/>
  <c r="D376" i="10" s="1"/>
  <c r="E376" i="10" s="1"/>
  <c r="D135" i="10"/>
  <c r="D375" i="10" s="1"/>
  <c r="E375" i="10" s="1"/>
  <c r="D129" i="10"/>
  <c r="D374" i="10" s="1"/>
  <c r="E374" i="10" s="1"/>
  <c r="D123" i="10"/>
  <c r="D373" i="10" s="1"/>
  <c r="E373" i="10" s="1"/>
  <c r="D117" i="10"/>
  <c r="D372" i="10" s="1"/>
  <c r="E372" i="10" s="1"/>
  <c r="D111" i="10"/>
  <c r="D371" i="10" s="1"/>
  <c r="E371" i="10" s="1"/>
  <c r="D105" i="10"/>
  <c r="D370" i="10" s="1"/>
  <c r="E370" i="10" s="1"/>
  <c r="D99" i="10"/>
  <c r="D369" i="10" s="1"/>
  <c r="E369" i="10" s="1"/>
  <c r="D93" i="10"/>
  <c r="D368" i="10" s="1"/>
  <c r="E368" i="10" s="1"/>
  <c r="D87" i="10"/>
  <c r="D367" i="10" s="1"/>
  <c r="E367" i="10" s="1"/>
  <c r="D81" i="10"/>
  <c r="D366" i="10" s="1"/>
  <c r="E366" i="10" s="1"/>
  <c r="D75" i="10"/>
  <c r="D365" i="10" s="1"/>
  <c r="E365" i="10" s="1"/>
  <c r="A74" i="10"/>
  <c r="D69" i="10"/>
  <c r="D364" i="10" s="1"/>
  <c r="E364" i="10" s="1"/>
  <c r="A68" i="10"/>
  <c r="D63" i="10"/>
  <c r="D363" i="10" s="1"/>
  <c r="A62" i="10"/>
  <c r="B373" i="10" l="1"/>
  <c r="D396" i="10"/>
  <c r="E396" i="10" s="1"/>
  <c r="D412" i="10"/>
  <c r="E412" i="10" s="1"/>
  <c r="D400" i="10"/>
  <c r="E400" i="10" s="1"/>
  <c r="B366" i="10"/>
  <c r="B374" i="10"/>
  <c r="B385" i="10"/>
  <c r="B393" i="10"/>
  <c r="D408" i="10"/>
  <c r="E408" i="10" s="1"/>
  <c r="D395" i="10"/>
  <c r="E395" i="10" s="1"/>
  <c r="D399" i="10"/>
  <c r="E399" i="10" s="1"/>
  <c r="D403" i="10"/>
  <c r="E403" i="10" s="1"/>
  <c r="D407" i="10"/>
  <c r="E407" i="10" s="1"/>
  <c r="B375" i="10"/>
  <c r="E363" i="10"/>
  <c r="B380" i="10"/>
  <c r="D404" i="10"/>
  <c r="E404" i="10" s="1"/>
  <c r="D398" i="10"/>
  <c r="E398" i="10" s="1"/>
  <c r="D402" i="10"/>
  <c r="E402" i="10" s="1"/>
  <c r="D406" i="10"/>
  <c r="E406" i="10" s="1"/>
  <c r="D410" i="10"/>
  <c r="E410" i="10" s="1"/>
  <c r="D397" i="10"/>
  <c r="E397" i="10" s="1"/>
  <c r="D401" i="10"/>
  <c r="E401" i="10" s="1"/>
  <c r="D405" i="10"/>
  <c r="E405" i="10" s="1"/>
  <c r="D409" i="10"/>
  <c r="E409" i="10" s="1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D112" i="9"/>
  <c r="B132" i="9" s="1"/>
  <c r="D106" i="9"/>
  <c r="B131" i="9" s="1"/>
  <c r="D100" i="9"/>
  <c r="B130" i="9" s="1"/>
  <c r="D94" i="9"/>
  <c r="B129" i="9" s="1"/>
  <c r="D88" i="9"/>
  <c r="B128" i="9" s="1"/>
  <c r="D82" i="9"/>
  <c r="B127" i="9" s="1"/>
  <c r="D76" i="9"/>
  <c r="B126" i="9" s="1"/>
  <c r="D70" i="9"/>
  <c r="B125" i="9" s="1"/>
  <c r="D64" i="9"/>
  <c r="B124" i="9" s="1"/>
  <c r="D58" i="9"/>
  <c r="B123" i="9" s="1"/>
  <c r="D52" i="9"/>
  <c r="B122" i="9" s="1"/>
  <c r="D46" i="9"/>
  <c r="B121" i="9" s="1"/>
  <c r="D40" i="9"/>
  <c r="B120" i="9" s="1"/>
  <c r="D34" i="9"/>
  <c r="B119" i="9" s="1"/>
  <c r="D28" i="9"/>
  <c r="B118" i="9" s="1"/>
  <c r="C262" i="4"/>
  <c r="C261" i="4"/>
  <c r="C260" i="4"/>
  <c r="C259" i="4"/>
  <c r="C258" i="4"/>
  <c r="C257" i="4"/>
  <c r="C256" i="4"/>
  <c r="E255" i="4"/>
  <c r="D255" i="4"/>
  <c r="C255" i="4"/>
  <c r="C254" i="4"/>
  <c r="C253" i="4"/>
  <c r="C252" i="4"/>
  <c r="E251" i="4"/>
  <c r="D251" i="4"/>
  <c r="C251" i="4"/>
  <c r="C250" i="4"/>
  <c r="C249" i="4"/>
  <c r="C248" i="4"/>
  <c r="E247" i="4"/>
  <c r="D247" i="4"/>
  <c r="C247" i="4"/>
  <c r="C246" i="4"/>
  <c r="C245" i="4"/>
  <c r="C244" i="4"/>
  <c r="E243" i="4"/>
  <c r="D243" i="4"/>
  <c r="C243" i="4"/>
  <c r="C242" i="4"/>
  <c r="C241" i="4"/>
  <c r="C240" i="4"/>
  <c r="E239" i="4"/>
  <c r="D239" i="4"/>
  <c r="C239" i="4"/>
  <c r="C238" i="4"/>
  <c r="C237" i="4"/>
  <c r="C236" i="4"/>
  <c r="E235" i="4"/>
  <c r="D235" i="4"/>
  <c r="C235" i="4"/>
  <c r="C234" i="4"/>
  <c r="C233" i="4"/>
  <c r="D227" i="4"/>
  <c r="B262" i="4" s="1"/>
  <c r="D221" i="4"/>
  <c r="B261" i="4" s="1"/>
  <c r="D215" i="4"/>
  <c r="B260" i="4" s="1"/>
  <c r="D209" i="4"/>
  <c r="B259" i="4" s="1"/>
  <c r="D203" i="4"/>
  <c r="B258" i="4" s="1"/>
  <c r="D197" i="4"/>
  <c r="B257" i="4" s="1"/>
  <c r="D190" i="4"/>
  <c r="B256" i="4" s="1"/>
  <c r="D183" i="4"/>
  <c r="B255" i="4" s="1"/>
  <c r="D169" i="4"/>
  <c r="B254" i="4" s="1"/>
  <c r="D163" i="4"/>
  <c r="B253" i="4" s="1"/>
  <c r="D157" i="4"/>
  <c r="B252" i="4" s="1"/>
  <c r="D151" i="4"/>
  <c r="B251" i="4" s="1"/>
  <c r="D145" i="4"/>
  <c r="B250" i="4" s="1"/>
  <c r="D139" i="4"/>
  <c r="B249" i="4" s="1"/>
  <c r="D133" i="4"/>
  <c r="B248" i="4" s="1"/>
  <c r="D127" i="4"/>
  <c r="B247" i="4" s="1"/>
  <c r="D121" i="4"/>
  <c r="B246" i="4" s="1"/>
  <c r="D115" i="4"/>
  <c r="B245" i="4" s="1"/>
  <c r="D109" i="4"/>
  <c r="B244" i="4" s="1"/>
  <c r="D103" i="4"/>
  <c r="B243" i="4" s="1"/>
  <c r="D97" i="4"/>
  <c r="B242" i="4" s="1"/>
  <c r="D91" i="4"/>
  <c r="B241" i="4" s="1"/>
  <c r="D85" i="4"/>
  <c r="B240" i="4" s="1"/>
  <c r="D79" i="4"/>
  <c r="B239" i="4" s="1"/>
  <c r="D73" i="4"/>
  <c r="B238" i="4" s="1"/>
  <c r="D67" i="4"/>
  <c r="B237" i="4" s="1"/>
  <c r="D61" i="4"/>
  <c r="B236" i="4" s="1"/>
  <c r="D55" i="4"/>
  <c r="B235" i="4" s="1"/>
  <c r="D49" i="4"/>
  <c r="B234" i="4" s="1"/>
  <c r="D43" i="4"/>
  <c r="B233" i="4" s="1"/>
  <c r="E413" i="10" l="1"/>
  <c r="D413" i="10"/>
  <c r="D118" i="9"/>
  <c r="D119" i="9"/>
  <c r="E119" i="9" s="1"/>
  <c r="D120" i="9"/>
  <c r="E120" i="9" s="1"/>
  <c r="D121" i="9"/>
  <c r="E121" i="9" s="1"/>
  <c r="D122" i="9"/>
  <c r="E122" i="9" s="1"/>
  <c r="D123" i="9"/>
  <c r="E123" i="9" s="1"/>
  <c r="D124" i="9"/>
  <c r="E124" i="9" s="1"/>
  <c r="D125" i="9"/>
  <c r="E125" i="9" s="1"/>
  <c r="D126" i="9"/>
  <c r="E126" i="9" s="1"/>
  <c r="D127" i="9"/>
  <c r="E127" i="9" s="1"/>
  <c r="D128" i="9"/>
  <c r="E128" i="9" s="1"/>
  <c r="D129" i="9"/>
  <c r="E129" i="9" s="1"/>
  <c r="D130" i="9"/>
  <c r="E130" i="9" s="1"/>
  <c r="D131" i="9"/>
  <c r="E131" i="9" s="1"/>
  <c r="D132" i="9"/>
  <c r="E132" i="9" s="1"/>
  <c r="D233" i="4"/>
  <c r="D234" i="4"/>
  <c r="E234" i="4" s="1"/>
  <c r="D236" i="4"/>
  <c r="E236" i="4" s="1"/>
  <c r="D237" i="4"/>
  <c r="E237" i="4" s="1"/>
  <c r="D238" i="4"/>
  <c r="E238" i="4" s="1"/>
  <c r="D240" i="4"/>
  <c r="E240" i="4" s="1"/>
  <c r="D241" i="4"/>
  <c r="E241" i="4" s="1"/>
  <c r="D242" i="4"/>
  <c r="E242" i="4" s="1"/>
  <c r="D244" i="4"/>
  <c r="E244" i="4" s="1"/>
  <c r="D245" i="4"/>
  <c r="E245" i="4" s="1"/>
  <c r="D246" i="4"/>
  <c r="E246" i="4" s="1"/>
  <c r="D248" i="4"/>
  <c r="E248" i="4" s="1"/>
  <c r="D249" i="4"/>
  <c r="E249" i="4" s="1"/>
  <c r="D250" i="4"/>
  <c r="E250" i="4" s="1"/>
  <c r="D252" i="4"/>
  <c r="E252" i="4" s="1"/>
  <c r="D253" i="4"/>
  <c r="E253" i="4" s="1"/>
  <c r="D254" i="4"/>
  <c r="E254" i="4" s="1"/>
  <c r="D256" i="4"/>
  <c r="E256" i="4" s="1"/>
  <c r="D257" i="4"/>
  <c r="E257" i="4" s="1"/>
  <c r="D258" i="4"/>
  <c r="E258" i="4" s="1"/>
  <c r="D259" i="4"/>
  <c r="E259" i="4" s="1"/>
  <c r="D260" i="4"/>
  <c r="E260" i="4" s="1"/>
  <c r="D261" i="4"/>
  <c r="E261" i="4" s="1"/>
  <c r="D262" i="4"/>
  <c r="E262" i="4" s="1"/>
  <c r="E936" i="8"/>
  <c r="E938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907" i="8"/>
  <c r="E906" i="8"/>
  <c r="D933" i="8"/>
  <c r="B885" i="8"/>
  <c r="B886" i="8"/>
  <c r="B887" i="8"/>
  <c r="B888" i="8"/>
  <c r="B889" i="8"/>
  <c r="B890" i="8"/>
  <c r="B891" i="8"/>
  <c r="B892" i="8"/>
  <c r="B893" i="8"/>
  <c r="D133" i="9" l="1"/>
  <c r="E118" i="9"/>
  <c r="E133" i="9" s="1"/>
  <c r="D263" i="4"/>
  <c r="E233" i="4"/>
  <c r="E263" i="4" s="1"/>
  <c r="C940" i="8"/>
  <c r="C939" i="8"/>
  <c r="C938" i="8"/>
  <c r="C937" i="8"/>
  <c r="C936" i="8"/>
  <c r="C935" i="8"/>
  <c r="C934" i="8"/>
  <c r="E933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D883" i="8" s="1"/>
  <c r="E883" i="8" s="1"/>
  <c r="C882" i="8"/>
  <c r="C881" i="8"/>
  <c r="D881" i="8" s="1"/>
  <c r="E881" i="8" s="1"/>
  <c r="C880" i="8"/>
  <c r="C879" i="8"/>
  <c r="D879" i="8" s="1"/>
  <c r="E879" i="8" s="1"/>
  <c r="C878" i="8"/>
  <c r="D877" i="8"/>
  <c r="E877" i="8" s="1"/>
  <c r="C877" i="8"/>
  <c r="C876" i="8"/>
  <c r="D876" i="8" s="1"/>
  <c r="E876" i="8" s="1"/>
  <c r="C875" i="8"/>
  <c r="B875" i="8"/>
  <c r="C874" i="8"/>
  <c r="D873" i="8"/>
  <c r="E873" i="8" s="1"/>
  <c r="C873" i="8"/>
  <c r="C872" i="8"/>
  <c r="C871" i="8"/>
  <c r="B871" i="8"/>
  <c r="C870" i="8"/>
  <c r="D869" i="8"/>
  <c r="E869" i="8" s="1"/>
  <c r="C869" i="8"/>
  <c r="C868" i="8"/>
  <c r="C867" i="8"/>
  <c r="B867" i="8"/>
  <c r="C866" i="8"/>
  <c r="D865" i="8"/>
  <c r="E865" i="8" s="1"/>
  <c r="C865" i="8"/>
  <c r="C864" i="8"/>
  <c r="C863" i="8"/>
  <c r="B863" i="8"/>
  <c r="C862" i="8"/>
  <c r="D861" i="8"/>
  <c r="E861" i="8" s="1"/>
  <c r="C861" i="8"/>
  <c r="C860" i="8"/>
  <c r="C859" i="8"/>
  <c r="B859" i="8"/>
  <c r="C858" i="8"/>
  <c r="D857" i="8"/>
  <c r="E857" i="8" s="1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D819" i="8"/>
  <c r="B940" i="8" s="1"/>
  <c r="D813" i="8"/>
  <c r="B939" i="8" s="1"/>
  <c r="D807" i="8"/>
  <c r="B938" i="8" s="1"/>
  <c r="D801" i="8"/>
  <c r="B937" i="8" s="1"/>
  <c r="D795" i="8"/>
  <c r="B936" i="8" s="1"/>
  <c r="D789" i="8"/>
  <c r="B935" i="8" s="1"/>
  <c r="D783" i="8"/>
  <c r="B934" i="8" s="1"/>
  <c r="D777" i="8"/>
  <c r="B933" i="8" s="1"/>
  <c r="D771" i="8"/>
  <c r="B932" i="8" s="1"/>
  <c r="D765" i="8"/>
  <c r="B931" i="8" s="1"/>
  <c r="D759" i="8"/>
  <c r="B930" i="8" s="1"/>
  <c r="D753" i="8"/>
  <c r="B929" i="8" s="1"/>
  <c r="D747" i="8"/>
  <c r="B928" i="8" s="1"/>
  <c r="D741" i="8"/>
  <c r="B927" i="8" s="1"/>
  <c r="D735" i="8"/>
  <c r="B926" i="8" s="1"/>
  <c r="D729" i="8"/>
  <c r="B925" i="8" s="1"/>
  <c r="D723" i="8"/>
  <c r="B924" i="8" s="1"/>
  <c r="D717" i="8"/>
  <c r="B923" i="8" s="1"/>
  <c r="D711" i="8"/>
  <c r="B922" i="8" s="1"/>
  <c r="D705" i="8"/>
  <c r="B921" i="8" s="1"/>
  <c r="D699" i="8"/>
  <c r="B920" i="8" s="1"/>
  <c r="D693" i="8"/>
  <c r="B919" i="8" s="1"/>
  <c r="D687" i="8"/>
  <c r="B918" i="8" s="1"/>
  <c r="D681" i="8"/>
  <c r="B917" i="8" s="1"/>
  <c r="D675" i="8"/>
  <c r="B916" i="8" s="1"/>
  <c r="D669" i="8"/>
  <c r="B915" i="8" s="1"/>
  <c r="D663" i="8"/>
  <c r="B914" i="8" s="1"/>
  <c r="D657" i="8"/>
  <c r="B913" i="8" s="1"/>
  <c r="D651" i="8"/>
  <c r="B912" i="8" s="1"/>
  <c r="D645" i="8"/>
  <c r="B911" i="8" s="1"/>
  <c r="D639" i="8"/>
  <c r="B910" i="8" s="1"/>
  <c r="D633" i="8"/>
  <c r="B909" i="8" s="1"/>
  <c r="D627" i="8"/>
  <c r="B908" i="8" s="1"/>
  <c r="D621" i="8"/>
  <c r="B907" i="8" s="1"/>
  <c r="D615" i="8"/>
  <c r="B906" i="8" s="1"/>
  <c r="D609" i="8"/>
  <c r="B905" i="8" s="1"/>
  <c r="D603" i="8"/>
  <c r="B904" i="8" s="1"/>
  <c r="D597" i="8"/>
  <c r="B903" i="8" s="1"/>
  <c r="D591" i="8"/>
  <c r="B902" i="8" s="1"/>
  <c r="D585" i="8"/>
  <c r="B901" i="8" s="1"/>
  <c r="D579" i="8"/>
  <c r="B900" i="8" s="1"/>
  <c r="D573" i="8"/>
  <c r="B899" i="8" s="1"/>
  <c r="D567" i="8"/>
  <c r="B898" i="8" s="1"/>
  <c r="D561" i="8"/>
  <c r="B897" i="8" s="1"/>
  <c r="D555" i="8"/>
  <c r="B896" i="8" s="1"/>
  <c r="D549" i="8"/>
  <c r="B895" i="8" s="1"/>
  <c r="D543" i="8"/>
  <c r="B894" i="8" s="1"/>
  <c r="D537" i="8"/>
  <c r="D893" i="8" s="1"/>
  <c r="E893" i="8" s="1"/>
  <c r="D531" i="8"/>
  <c r="D525" i="8"/>
  <c r="D519" i="8"/>
  <c r="D513" i="8"/>
  <c r="D507" i="8"/>
  <c r="D501" i="8"/>
  <c r="D495" i="8"/>
  <c r="D489" i="8"/>
  <c r="D483" i="8"/>
  <c r="B884" i="8" s="1"/>
  <c r="D477" i="8"/>
  <c r="B883" i="8" s="1"/>
  <c r="D471" i="8"/>
  <c r="B882" i="8" s="1"/>
  <c r="D465" i="8"/>
  <c r="B881" i="8" s="1"/>
  <c r="D459" i="8"/>
  <c r="B880" i="8" s="1"/>
  <c r="D453" i="8"/>
  <c r="B879" i="8" s="1"/>
  <c r="D447" i="8"/>
  <c r="D878" i="8" s="1"/>
  <c r="E878" i="8" s="1"/>
  <c r="D441" i="8"/>
  <c r="B877" i="8" s="1"/>
  <c r="D435" i="8"/>
  <c r="B876" i="8" s="1"/>
  <c r="D429" i="8"/>
  <c r="D423" i="8"/>
  <c r="D874" i="8" s="1"/>
  <c r="E874" i="8" s="1"/>
  <c r="D417" i="8"/>
  <c r="B873" i="8" s="1"/>
  <c r="D411" i="8"/>
  <c r="B872" i="8" s="1"/>
  <c r="D405" i="8"/>
  <c r="D871" i="8" s="1"/>
  <c r="E871" i="8" s="1"/>
  <c r="D399" i="8"/>
  <c r="D870" i="8" s="1"/>
  <c r="E870" i="8" s="1"/>
  <c r="D393" i="8"/>
  <c r="B869" i="8" s="1"/>
  <c r="D387" i="8"/>
  <c r="B868" i="8" s="1"/>
  <c r="D381" i="8"/>
  <c r="D867" i="8" s="1"/>
  <c r="E867" i="8" s="1"/>
  <c r="D375" i="8"/>
  <c r="D866" i="8" s="1"/>
  <c r="E866" i="8" s="1"/>
  <c r="D369" i="8"/>
  <c r="B865" i="8" s="1"/>
  <c r="D363" i="8"/>
  <c r="B864" i="8" s="1"/>
  <c r="D357" i="8"/>
  <c r="D863" i="8" s="1"/>
  <c r="E863" i="8" s="1"/>
  <c r="D351" i="8"/>
  <c r="D862" i="8" s="1"/>
  <c r="E862" i="8" s="1"/>
  <c r="D345" i="8"/>
  <c r="B861" i="8" s="1"/>
  <c r="D339" i="8"/>
  <c r="B860" i="8" s="1"/>
  <c r="D333" i="8"/>
  <c r="D859" i="8" s="1"/>
  <c r="E859" i="8" s="1"/>
  <c r="D327" i="8"/>
  <c r="D858" i="8" s="1"/>
  <c r="E858" i="8" s="1"/>
  <c r="D321" i="8"/>
  <c r="B857" i="8" s="1"/>
  <c r="D315" i="8"/>
  <c r="B856" i="8" s="1"/>
  <c r="D309" i="8"/>
  <c r="B855" i="8" s="1"/>
  <c r="D303" i="8"/>
  <c r="B854" i="8" s="1"/>
  <c r="D297" i="8"/>
  <c r="B853" i="8" s="1"/>
  <c r="D291" i="8"/>
  <c r="B852" i="8" s="1"/>
  <c r="D285" i="8"/>
  <c r="B851" i="8" s="1"/>
  <c r="D279" i="8"/>
  <c r="B850" i="8" s="1"/>
  <c r="D273" i="8"/>
  <c r="B849" i="8" s="1"/>
  <c r="D267" i="8"/>
  <c r="B848" i="8" s="1"/>
  <c r="D261" i="8"/>
  <c r="B847" i="8" s="1"/>
  <c r="D255" i="8"/>
  <c r="B846" i="8" s="1"/>
  <c r="D249" i="8"/>
  <c r="B845" i="8" s="1"/>
  <c r="D243" i="8"/>
  <c r="B844" i="8" s="1"/>
  <c r="D237" i="8"/>
  <c r="B843" i="8" s="1"/>
  <c r="D231" i="8"/>
  <c r="B842" i="8" s="1"/>
  <c r="D225" i="8"/>
  <c r="B841" i="8" s="1"/>
  <c r="D219" i="8"/>
  <c r="B840" i="8" s="1"/>
  <c r="D213" i="8"/>
  <c r="B839" i="8" s="1"/>
  <c r="D207" i="8"/>
  <c r="B838" i="8" s="1"/>
  <c r="D201" i="8"/>
  <c r="B837" i="8" s="1"/>
  <c r="D195" i="8"/>
  <c r="B836" i="8" s="1"/>
  <c r="D189" i="8"/>
  <c r="B835" i="8" s="1"/>
  <c r="D183" i="8"/>
  <c r="B834" i="8" s="1"/>
  <c r="D177" i="8"/>
  <c r="B833" i="8" s="1"/>
  <c r="D171" i="8"/>
  <c r="B832" i="8" s="1"/>
  <c r="D165" i="8"/>
  <c r="B831" i="8" s="1"/>
  <c r="D159" i="8"/>
  <c r="B830" i="8" s="1"/>
  <c r="D153" i="8"/>
  <c r="B829" i="8" s="1"/>
  <c r="D147" i="8"/>
  <c r="B828" i="8" s="1"/>
  <c r="D141" i="8"/>
  <c r="B827" i="8" s="1"/>
  <c r="A140" i="8"/>
  <c r="D135" i="8"/>
  <c r="B826" i="8" s="1"/>
  <c r="A134" i="8"/>
  <c r="D129" i="8"/>
  <c r="B825" i="8" s="1"/>
  <c r="A128" i="8"/>
  <c r="C76" i="7"/>
  <c r="A76" i="7"/>
  <c r="C75" i="7"/>
  <c r="A75" i="7"/>
  <c r="C74" i="7"/>
  <c r="A74" i="7"/>
  <c r="C73" i="7"/>
  <c r="A73" i="7"/>
  <c r="C72" i="7"/>
  <c r="A72" i="7"/>
  <c r="C71" i="7"/>
  <c r="A71" i="7"/>
  <c r="C70" i="7"/>
  <c r="A70" i="7"/>
  <c r="C69" i="7"/>
  <c r="A69" i="7"/>
  <c r="D63" i="7"/>
  <c r="B76" i="7" s="1"/>
  <c r="D57" i="7"/>
  <c r="B75" i="7" s="1"/>
  <c r="D51" i="7"/>
  <c r="D74" i="7" s="1"/>
  <c r="E74" i="7" s="1"/>
  <c r="D45" i="7"/>
  <c r="D73" i="7" s="1"/>
  <c r="E73" i="7" s="1"/>
  <c r="D39" i="7"/>
  <c r="D72" i="7" s="1"/>
  <c r="E72" i="7" s="1"/>
  <c r="D33" i="7"/>
  <c r="B71" i="7" s="1"/>
  <c r="D27" i="7"/>
  <c r="D70" i="7" s="1"/>
  <c r="E70" i="7" s="1"/>
  <c r="D21" i="7"/>
  <c r="D69" i="7" s="1"/>
  <c r="D169" i="2"/>
  <c r="C108" i="6"/>
  <c r="C107" i="6"/>
  <c r="B107" i="6"/>
  <c r="C106" i="6"/>
  <c r="C105" i="6"/>
  <c r="C104" i="6"/>
  <c r="B104" i="6"/>
  <c r="C103" i="6"/>
  <c r="B103" i="6"/>
  <c r="C102" i="6"/>
  <c r="C101" i="6"/>
  <c r="C100" i="6"/>
  <c r="B100" i="6"/>
  <c r="C99" i="6"/>
  <c r="B99" i="6"/>
  <c r="C98" i="6"/>
  <c r="C97" i="6"/>
  <c r="D91" i="6"/>
  <c r="B108" i="6" s="1"/>
  <c r="D85" i="6"/>
  <c r="D107" i="6" s="1"/>
  <c r="E107" i="6" s="1"/>
  <c r="D79" i="6"/>
  <c r="D73" i="6"/>
  <c r="B105" i="6" s="1"/>
  <c r="D67" i="6"/>
  <c r="D104" i="6" s="1"/>
  <c r="E104" i="6" s="1"/>
  <c r="D61" i="6"/>
  <c r="D103" i="6" s="1"/>
  <c r="E103" i="6" s="1"/>
  <c r="D55" i="6"/>
  <c r="D49" i="6"/>
  <c r="B101" i="6" s="1"/>
  <c r="D43" i="6"/>
  <c r="D100" i="6" s="1"/>
  <c r="E100" i="6" s="1"/>
  <c r="D37" i="6"/>
  <c r="D99" i="6" s="1"/>
  <c r="E99" i="6" s="1"/>
  <c r="D31" i="6"/>
  <c r="D25" i="6"/>
  <c r="B97" i="6" s="1"/>
  <c r="C220" i="5"/>
  <c r="C219" i="5"/>
  <c r="E218" i="5"/>
  <c r="D218" i="5"/>
  <c r="C218" i="5"/>
  <c r="E217" i="5"/>
  <c r="D217" i="5"/>
  <c r="C217" i="5"/>
  <c r="C216" i="5"/>
  <c r="C215" i="5"/>
  <c r="E214" i="5"/>
  <c r="D214" i="5"/>
  <c r="C214" i="5"/>
  <c r="E213" i="5"/>
  <c r="D213" i="5"/>
  <c r="C213" i="5"/>
  <c r="C212" i="5"/>
  <c r="C211" i="5"/>
  <c r="E210" i="5"/>
  <c r="D210" i="5"/>
  <c r="C210" i="5"/>
  <c r="E209" i="5"/>
  <c r="D209" i="5"/>
  <c r="C209" i="5"/>
  <c r="C208" i="5"/>
  <c r="C207" i="5"/>
  <c r="E206" i="5"/>
  <c r="D206" i="5"/>
  <c r="C206" i="5"/>
  <c r="E205" i="5"/>
  <c r="D205" i="5"/>
  <c r="C205" i="5"/>
  <c r="C204" i="5"/>
  <c r="C203" i="5"/>
  <c r="E202" i="5"/>
  <c r="D202" i="5"/>
  <c r="C202" i="5"/>
  <c r="E201" i="5"/>
  <c r="D201" i="5"/>
  <c r="C201" i="5"/>
  <c r="C200" i="5"/>
  <c r="C199" i="5"/>
  <c r="E198" i="5"/>
  <c r="D198" i="5"/>
  <c r="C198" i="5"/>
  <c r="E197" i="5"/>
  <c r="D197" i="5"/>
  <c r="C197" i="5"/>
  <c r="C196" i="5"/>
  <c r="C195" i="5"/>
  <c r="D189" i="5"/>
  <c r="D183" i="5"/>
  <c r="D219" i="5" s="1"/>
  <c r="E219" i="5" s="1"/>
  <c r="D177" i="5"/>
  <c r="B218" i="5" s="1"/>
  <c r="D171" i="5"/>
  <c r="B217" i="5" s="1"/>
  <c r="D165" i="5"/>
  <c r="D159" i="5"/>
  <c r="D215" i="5" s="1"/>
  <c r="E215" i="5" s="1"/>
  <c r="D153" i="5"/>
  <c r="B214" i="5" s="1"/>
  <c r="D147" i="5"/>
  <c r="B213" i="5" s="1"/>
  <c r="D141" i="5"/>
  <c r="D135" i="5"/>
  <c r="D211" i="5" s="1"/>
  <c r="E211" i="5" s="1"/>
  <c r="D129" i="5"/>
  <c r="B210" i="5" s="1"/>
  <c r="D123" i="5"/>
  <c r="B209" i="5" s="1"/>
  <c r="D117" i="5"/>
  <c r="D111" i="5"/>
  <c r="D207" i="5" s="1"/>
  <c r="E207" i="5" s="1"/>
  <c r="D105" i="5"/>
  <c r="B206" i="5" s="1"/>
  <c r="D99" i="5"/>
  <c r="B205" i="5" s="1"/>
  <c r="D93" i="5"/>
  <c r="D87" i="5"/>
  <c r="D203" i="5" s="1"/>
  <c r="E203" i="5" s="1"/>
  <c r="D81" i="5"/>
  <c r="B202" i="5" s="1"/>
  <c r="D75" i="5"/>
  <c r="B201" i="5" s="1"/>
  <c r="D69" i="5"/>
  <c r="D63" i="5"/>
  <c r="D199" i="5" s="1"/>
  <c r="E199" i="5" s="1"/>
  <c r="D57" i="5"/>
  <c r="B198" i="5" s="1"/>
  <c r="D51" i="5"/>
  <c r="B197" i="5" s="1"/>
  <c r="D45" i="5"/>
  <c r="D39" i="5"/>
  <c r="D195" i="5" s="1"/>
  <c r="D148" i="3"/>
  <c r="E148" i="3" s="1"/>
  <c r="C148" i="3"/>
  <c r="C147" i="3"/>
  <c r="D146" i="3"/>
  <c r="E146" i="3" s="1"/>
  <c r="C146" i="3"/>
  <c r="C145" i="3"/>
  <c r="D144" i="3"/>
  <c r="E144" i="3" s="1"/>
  <c r="C144" i="3"/>
  <c r="C143" i="3"/>
  <c r="D142" i="3"/>
  <c r="E142" i="3" s="1"/>
  <c r="C142" i="3"/>
  <c r="C141" i="3"/>
  <c r="D140" i="3"/>
  <c r="E140" i="3" s="1"/>
  <c r="C140" i="3"/>
  <c r="C139" i="3"/>
  <c r="D138" i="3"/>
  <c r="E138" i="3" s="1"/>
  <c r="C138" i="3"/>
  <c r="C137" i="3"/>
  <c r="D136" i="3"/>
  <c r="E136" i="3" s="1"/>
  <c r="C136" i="3"/>
  <c r="C135" i="3"/>
  <c r="D134" i="3"/>
  <c r="E134" i="3" s="1"/>
  <c r="C134" i="3"/>
  <c r="B134" i="3"/>
  <c r="D133" i="3"/>
  <c r="E133" i="3" s="1"/>
  <c r="C133" i="3"/>
  <c r="D132" i="3"/>
  <c r="C132" i="3"/>
  <c r="B132" i="3"/>
  <c r="D126" i="3"/>
  <c r="B148" i="3" s="1"/>
  <c r="D120" i="3"/>
  <c r="B147" i="3" s="1"/>
  <c r="D114" i="3"/>
  <c r="B146" i="3" s="1"/>
  <c r="D108" i="3"/>
  <c r="B145" i="3" s="1"/>
  <c r="D102" i="3"/>
  <c r="B144" i="3" s="1"/>
  <c r="D96" i="3"/>
  <c r="B143" i="3" s="1"/>
  <c r="D90" i="3"/>
  <c r="B142" i="3" s="1"/>
  <c r="D84" i="3"/>
  <c r="B141" i="3" s="1"/>
  <c r="D78" i="3"/>
  <c r="B140" i="3" s="1"/>
  <c r="D72" i="3"/>
  <c r="B139" i="3" s="1"/>
  <c r="D66" i="3"/>
  <c r="B138" i="3" s="1"/>
  <c r="D60" i="3"/>
  <c r="B137" i="3" s="1"/>
  <c r="D54" i="3"/>
  <c r="B136" i="3" s="1"/>
  <c r="D48" i="3"/>
  <c r="B135" i="3" s="1"/>
  <c r="D42" i="3"/>
  <c r="D36" i="3"/>
  <c r="B133" i="3" s="1"/>
  <c r="D30" i="3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D147" i="2"/>
  <c r="B172" i="2" s="1"/>
  <c r="D141" i="2"/>
  <c r="B171" i="2" s="1"/>
  <c r="D135" i="2"/>
  <c r="B170" i="2" s="1"/>
  <c r="D129" i="2"/>
  <c r="B169" i="2" s="1"/>
  <c r="D123" i="2"/>
  <c r="B168" i="2" s="1"/>
  <c r="D117" i="2"/>
  <c r="B167" i="2" s="1"/>
  <c r="D111" i="2"/>
  <c r="B166" i="2" s="1"/>
  <c r="D105" i="2"/>
  <c r="B165" i="2" s="1"/>
  <c r="D99" i="2"/>
  <c r="B164" i="2" s="1"/>
  <c r="D93" i="2"/>
  <c r="B163" i="2" s="1"/>
  <c r="D87" i="2"/>
  <c r="B162" i="2" s="1"/>
  <c r="D81" i="2"/>
  <c r="B161" i="2" s="1"/>
  <c r="D75" i="2"/>
  <c r="B160" i="2" s="1"/>
  <c r="D69" i="2"/>
  <c r="B159" i="2" s="1"/>
  <c r="D63" i="2"/>
  <c r="B158" i="2" s="1"/>
  <c r="D57" i="2"/>
  <c r="B157" i="2" s="1"/>
  <c r="D51" i="2"/>
  <c r="B156" i="2" s="1"/>
  <c r="D45" i="2"/>
  <c r="B155" i="2" s="1"/>
  <c r="D39" i="2"/>
  <c r="B154" i="2" s="1"/>
  <c r="D33" i="2"/>
  <c r="B153" i="2" s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D147" i="1"/>
  <c r="D172" i="1" s="1"/>
  <c r="E172" i="1" s="1"/>
  <c r="D141" i="1"/>
  <c r="D171" i="1" s="1"/>
  <c r="E171" i="1" s="1"/>
  <c r="D135" i="1"/>
  <c r="D170" i="1" s="1"/>
  <c r="E170" i="1" s="1"/>
  <c r="D129" i="1"/>
  <c r="D169" i="1" s="1"/>
  <c r="E169" i="1" s="1"/>
  <c r="D123" i="1"/>
  <c r="D168" i="1" s="1"/>
  <c r="E168" i="1" s="1"/>
  <c r="D117" i="1"/>
  <c r="D167" i="1" s="1"/>
  <c r="E167" i="1" s="1"/>
  <c r="D111" i="1"/>
  <c r="D166" i="1" s="1"/>
  <c r="E166" i="1" s="1"/>
  <c r="D105" i="1"/>
  <c r="D165" i="1" s="1"/>
  <c r="E165" i="1" s="1"/>
  <c r="D99" i="1"/>
  <c r="D164" i="1" s="1"/>
  <c r="E164" i="1" s="1"/>
  <c r="D93" i="1"/>
  <c r="D163" i="1" s="1"/>
  <c r="E163" i="1" s="1"/>
  <c r="D87" i="1"/>
  <c r="D162" i="1" s="1"/>
  <c r="E162" i="1" s="1"/>
  <c r="D81" i="1"/>
  <c r="D161" i="1" s="1"/>
  <c r="E161" i="1" s="1"/>
  <c r="D75" i="1"/>
  <c r="D160" i="1" s="1"/>
  <c r="E160" i="1" s="1"/>
  <c r="D69" i="1"/>
  <c r="D159" i="1" s="1"/>
  <c r="E159" i="1" s="1"/>
  <c r="D63" i="1"/>
  <c r="D158" i="1" s="1"/>
  <c r="E158" i="1" s="1"/>
  <c r="D57" i="1"/>
  <c r="D157" i="1" s="1"/>
  <c r="E157" i="1" s="1"/>
  <c r="D51" i="1"/>
  <c r="D156" i="1" s="1"/>
  <c r="E156" i="1" s="1"/>
  <c r="D45" i="1"/>
  <c r="D155" i="1" s="1"/>
  <c r="E155" i="1" s="1"/>
  <c r="D39" i="1"/>
  <c r="D154" i="1" s="1"/>
  <c r="E154" i="1" s="1"/>
  <c r="D33" i="1"/>
  <c r="D153" i="1" s="1"/>
  <c r="B73" i="7" l="1"/>
  <c r="B69" i="7"/>
  <c r="B72" i="7"/>
  <c r="D75" i="7"/>
  <c r="E75" i="7" s="1"/>
  <c r="D71" i="7"/>
  <c r="E71" i="7" s="1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E840" i="8" s="1"/>
  <c r="D841" i="8"/>
  <c r="E841" i="8" s="1"/>
  <c r="D842" i="8"/>
  <c r="E842" i="8" s="1"/>
  <c r="D843" i="8"/>
  <c r="E843" i="8" s="1"/>
  <c r="D844" i="8"/>
  <c r="E844" i="8" s="1"/>
  <c r="D845" i="8"/>
  <c r="E845" i="8" s="1"/>
  <c r="D846" i="8"/>
  <c r="E846" i="8" s="1"/>
  <c r="D847" i="8"/>
  <c r="E847" i="8" s="1"/>
  <c r="D848" i="8"/>
  <c r="E848" i="8" s="1"/>
  <c r="D849" i="8"/>
  <c r="E849" i="8" s="1"/>
  <c r="D850" i="8"/>
  <c r="E850" i="8" s="1"/>
  <c r="D851" i="8"/>
  <c r="E851" i="8" s="1"/>
  <c r="D852" i="8"/>
  <c r="E852" i="8" s="1"/>
  <c r="D853" i="8"/>
  <c r="E853" i="8" s="1"/>
  <c r="D854" i="8"/>
  <c r="E854" i="8" s="1"/>
  <c r="D855" i="8"/>
  <c r="E855" i="8" s="1"/>
  <c r="D856" i="8"/>
  <c r="E856" i="8" s="1"/>
  <c r="B858" i="8"/>
  <c r="D860" i="8"/>
  <c r="E860" i="8" s="1"/>
  <c r="B862" i="8"/>
  <c r="D864" i="8"/>
  <c r="E864" i="8" s="1"/>
  <c r="B866" i="8"/>
  <c r="D868" i="8"/>
  <c r="E868" i="8" s="1"/>
  <c r="B870" i="8"/>
  <c r="D872" i="8"/>
  <c r="E872" i="8" s="1"/>
  <c r="B874" i="8"/>
  <c r="B878" i="8"/>
  <c r="D885" i="8"/>
  <c r="E885" i="8" s="1"/>
  <c r="D887" i="8"/>
  <c r="E887" i="8" s="1"/>
  <c r="D889" i="8"/>
  <c r="E889" i="8" s="1"/>
  <c r="D891" i="8"/>
  <c r="E891" i="8" s="1"/>
  <c r="D895" i="8"/>
  <c r="E895" i="8" s="1"/>
  <c r="D897" i="8"/>
  <c r="E897" i="8" s="1"/>
  <c r="D899" i="8"/>
  <c r="E899" i="8" s="1"/>
  <c r="D901" i="8"/>
  <c r="E901" i="8" s="1"/>
  <c r="D903" i="8"/>
  <c r="E903" i="8" s="1"/>
  <c r="D905" i="8"/>
  <c r="E905" i="8" s="1"/>
  <c r="D907" i="8"/>
  <c r="D909" i="8"/>
  <c r="E909" i="8" s="1"/>
  <c r="D911" i="8"/>
  <c r="E911" i="8" s="1"/>
  <c r="D913" i="8"/>
  <c r="E913" i="8" s="1"/>
  <c r="D915" i="8"/>
  <c r="E915" i="8" s="1"/>
  <c r="D917" i="8"/>
  <c r="E917" i="8" s="1"/>
  <c r="D919" i="8"/>
  <c r="E919" i="8" s="1"/>
  <c r="D921" i="8"/>
  <c r="E921" i="8" s="1"/>
  <c r="D923" i="8"/>
  <c r="E923" i="8" s="1"/>
  <c r="D925" i="8"/>
  <c r="E925" i="8" s="1"/>
  <c r="D927" i="8"/>
  <c r="E927" i="8" s="1"/>
  <c r="D929" i="8"/>
  <c r="E929" i="8" s="1"/>
  <c r="D931" i="8"/>
  <c r="E931" i="8" s="1"/>
  <c r="D935" i="8"/>
  <c r="E935" i="8" s="1"/>
  <c r="D937" i="8"/>
  <c r="E937" i="8" s="1"/>
  <c r="D939" i="8"/>
  <c r="E939" i="8" s="1"/>
  <c r="D875" i="8"/>
  <c r="E875" i="8" s="1"/>
  <c r="D880" i="8"/>
  <c r="E880" i="8" s="1"/>
  <c r="D882" i="8"/>
  <c r="E882" i="8" s="1"/>
  <c r="D884" i="8"/>
  <c r="E884" i="8" s="1"/>
  <c r="D886" i="8"/>
  <c r="E886" i="8" s="1"/>
  <c r="D888" i="8"/>
  <c r="E888" i="8" s="1"/>
  <c r="D890" i="8"/>
  <c r="E890" i="8" s="1"/>
  <c r="D892" i="8"/>
  <c r="E892" i="8" s="1"/>
  <c r="D894" i="8"/>
  <c r="E894" i="8" s="1"/>
  <c r="D896" i="8"/>
  <c r="E896" i="8" s="1"/>
  <c r="D898" i="8"/>
  <c r="E898" i="8" s="1"/>
  <c r="D900" i="8"/>
  <c r="E900" i="8" s="1"/>
  <c r="D902" i="8"/>
  <c r="E902" i="8" s="1"/>
  <c r="D904" i="8"/>
  <c r="E904" i="8" s="1"/>
  <c r="D906" i="8"/>
  <c r="D908" i="8"/>
  <c r="E908" i="8" s="1"/>
  <c r="D910" i="8"/>
  <c r="E910" i="8" s="1"/>
  <c r="D912" i="8"/>
  <c r="E912" i="8" s="1"/>
  <c r="D914" i="8"/>
  <c r="E914" i="8" s="1"/>
  <c r="D916" i="8"/>
  <c r="E916" i="8" s="1"/>
  <c r="D918" i="8"/>
  <c r="E918" i="8" s="1"/>
  <c r="D920" i="8"/>
  <c r="E920" i="8" s="1"/>
  <c r="D922" i="8"/>
  <c r="E922" i="8" s="1"/>
  <c r="D924" i="8"/>
  <c r="E924" i="8" s="1"/>
  <c r="D926" i="8"/>
  <c r="E926" i="8" s="1"/>
  <c r="D928" i="8"/>
  <c r="E928" i="8" s="1"/>
  <c r="D930" i="8"/>
  <c r="E930" i="8" s="1"/>
  <c r="D932" i="8"/>
  <c r="E932" i="8" s="1"/>
  <c r="D934" i="8"/>
  <c r="E934" i="8" s="1"/>
  <c r="D936" i="8"/>
  <c r="D938" i="8"/>
  <c r="D940" i="8"/>
  <c r="E940" i="8" s="1"/>
  <c r="E69" i="7"/>
  <c r="B70" i="7"/>
  <c r="B74" i="7"/>
  <c r="D76" i="7"/>
  <c r="E76" i="7" s="1"/>
  <c r="D173" i="1"/>
  <c r="E153" i="1"/>
  <c r="E173" i="1" s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D153" i="2"/>
  <c r="D154" i="2"/>
  <c r="E154" i="2" s="1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E161" i="2" s="1"/>
  <c r="D162" i="2"/>
  <c r="E162" i="2" s="1"/>
  <c r="D163" i="2"/>
  <c r="E163" i="2" s="1"/>
  <c r="D164" i="2"/>
  <c r="E164" i="2" s="1"/>
  <c r="D165" i="2"/>
  <c r="E165" i="2" s="1"/>
  <c r="D166" i="2"/>
  <c r="E166" i="2" s="1"/>
  <c r="D167" i="2"/>
  <c r="E167" i="2" s="1"/>
  <c r="D168" i="2"/>
  <c r="E168" i="2" s="1"/>
  <c r="E169" i="2"/>
  <c r="D170" i="2"/>
  <c r="E170" i="2" s="1"/>
  <c r="D171" i="2"/>
  <c r="E171" i="2" s="1"/>
  <c r="D172" i="2"/>
  <c r="E172" i="2" s="1"/>
  <c r="E132" i="3"/>
  <c r="D137" i="3"/>
  <c r="E137" i="3" s="1"/>
  <c r="D141" i="3"/>
  <c r="E141" i="3" s="1"/>
  <c r="D145" i="3"/>
  <c r="E145" i="3" s="1"/>
  <c r="D196" i="5"/>
  <c r="E196" i="5" s="1"/>
  <c r="B196" i="5"/>
  <c r="D200" i="5"/>
  <c r="E200" i="5" s="1"/>
  <c r="B200" i="5"/>
  <c r="D204" i="5"/>
  <c r="E204" i="5" s="1"/>
  <c r="B204" i="5"/>
  <c r="D208" i="5"/>
  <c r="E208" i="5" s="1"/>
  <c r="B208" i="5"/>
  <c r="D212" i="5"/>
  <c r="E212" i="5" s="1"/>
  <c r="B212" i="5"/>
  <c r="D216" i="5"/>
  <c r="E216" i="5" s="1"/>
  <c r="B216" i="5"/>
  <c r="D220" i="5"/>
  <c r="E220" i="5" s="1"/>
  <c r="B220" i="5"/>
  <c r="D135" i="3"/>
  <c r="E135" i="3" s="1"/>
  <c r="D139" i="3"/>
  <c r="E139" i="3" s="1"/>
  <c r="D143" i="3"/>
  <c r="E143" i="3" s="1"/>
  <c r="D147" i="3"/>
  <c r="E147" i="3" s="1"/>
  <c r="E195" i="5"/>
  <c r="B98" i="6"/>
  <c r="D98" i="6"/>
  <c r="E98" i="6" s="1"/>
  <c r="B102" i="6"/>
  <c r="D102" i="6"/>
  <c r="E102" i="6" s="1"/>
  <c r="B106" i="6"/>
  <c r="D106" i="6"/>
  <c r="E106" i="6" s="1"/>
  <c r="B195" i="5"/>
  <c r="B199" i="5"/>
  <c r="B203" i="5"/>
  <c r="B207" i="5"/>
  <c r="B211" i="5"/>
  <c r="B215" i="5"/>
  <c r="B219" i="5"/>
  <c r="D97" i="6"/>
  <c r="D101" i="6"/>
  <c r="E101" i="6" s="1"/>
  <c r="D105" i="6"/>
  <c r="E105" i="6" s="1"/>
  <c r="D108" i="6"/>
  <c r="E108" i="6" s="1"/>
  <c r="D941" i="8" l="1"/>
  <c r="E941" i="8"/>
  <c r="E77" i="7"/>
  <c r="D77" i="7"/>
  <c r="D149" i="3"/>
  <c r="D221" i="5"/>
  <c r="E149" i="3"/>
  <c r="D173" i="2"/>
  <c r="E153" i="2"/>
  <c r="E173" i="2" s="1"/>
  <c r="D109" i="6"/>
  <c r="E97" i="6"/>
  <c r="E109" i="6" s="1"/>
  <c r="E221" i="5"/>
</calcChain>
</file>

<file path=xl/sharedStrings.xml><?xml version="1.0" encoding="utf-8"?>
<sst xmlns="http://schemas.openxmlformats.org/spreadsheetml/2006/main" count="4773" uniqueCount="658">
  <si>
    <t>Výběrové řízení k projektu</t>
  </si>
  <si>
    <t/>
  </si>
  <si>
    <t>Zkvalitnění výuky muzejní konzervace a restaurování a průzkumu historických materiálů</t>
  </si>
  <si>
    <t>Předmět výběrového řízení</t>
  </si>
  <si>
    <t>Kancelářské potřeby</t>
  </si>
  <si>
    <t>Evidenční číslo projektu</t>
  </si>
  <si>
    <t>CZ.1.07/2.2.00/28.0273</t>
  </si>
  <si>
    <t>Položky:</t>
  </si>
  <si>
    <t>Položka</t>
  </si>
  <si>
    <t>Počet celkem</t>
  </si>
  <si>
    <t>1.</t>
  </si>
  <si>
    <t>Euroobaly</t>
  </si>
  <si>
    <t>2.</t>
  </si>
  <si>
    <t>Provázek</t>
  </si>
  <si>
    <t>3.</t>
  </si>
  <si>
    <t>Lepící páska</t>
  </si>
  <si>
    <t>4.</t>
  </si>
  <si>
    <t>5.</t>
  </si>
  <si>
    <t>Vlasec silonový</t>
  </si>
  <si>
    <t>6.</t>
  </si>
  <si>
    <t>Bílý permanentní popisovací fix na kroužkové vazby</t>
  </si>
  <si>
    <t>7.</t>
  </si>
  <si>
    <t xml:space="preserve">Kroužkový blok </t>
  </si>
  <si>
    <t>8.</t>
  </si>
  <si>
    <t>Kroužková vazba</t>
  </si>
  <si>
    <t>9.</t>
  </si>
  <si>
    <t>10.</t>
  </si>
  <si>
    <t>11.</t>
  </si>
  <si>
    <t>12.</t>
  </si>
  <si>
    <t>13.</t>
  </si>
  <si>
    <t>14.</t>
  </si>
  <si>
    <t>Desky pro kroužkovou vazbu</t>
  </si>
  <si>
    <t>15.</t>
  </si>
  <si>
    <t>16.</t>
  </si>
  <si>
    <t>Originální černý toner</t>
  </si>
  <si>
    <t>17.</t>
  </si>
  <si>
    <t>Originální barevný toner</t>
  </si>
  <si>
    <t>18.</t>
  </si>
  <si>
    <t>19.</t>
  </si>
  <si>
    <t>20.</t>
  </si>
  <si>
    <t>Přenosový pás</t>
  </si>
  <si>
    <t>Celková maximální cena bez DPH:</t>
  </si>
  <si>
    <t>12700</t>
  </si>
  <si>
    <t>Specifikace:</t>
  </si>
  <si>
    <t>Požadavek</t>
  </si>
  <si>
    <t>Specifikace</t>
  </si>
  <si>
    <t>Nabídka</t>
  </si>
  <si>
    <t>Počet kusů</t>
  </si>
  <si>
    <t>Cena bez DPH (za kus)</t>
  </si>
  <si>
    <t>Jiné</t>
  </si>
  <si>
    <t>A4, lesklé, pevná fólie</t>
  </si>
  <si>
    <t>Syntetický 50g</t>
  </si>
  <si>
    <t>Transparentní 5 cm, 66 m</t>
  </si>
  <si>
    <t>Transparentní 1 cm</t>
  </si>
  <si>
    <t>0,4 mm, 100 m</t>
  </si>
  <si>
    <t>0,8 mm</t>
  </si>
  <si>
    <t>A5, s boční spirálou, čtverečky</t>
  </si>
  <si>
    <t>50 stran, černá, formát A4</t>
  </si>
  <si>
    <t>Materiál / Rozměr / Provedení</t>
  </si>
  <si>
    <t>100 stran, černá, formát A4</t>
  </si>
  <si>
    <t>200 stran, černá, formát A4</t>
  </si>
  <si>
    <t>300 stran, černá, formát A4</t>
  </si>
  <si>
    <t>400 stran, černá, formát A4</t>
  </si>
  <si>
    <t>500 stran, černá, formát A4</t>
  </si>
  <si>
    <t>Karton, formát A4</t>
  </si>
  <si>
    <t>Fólie, formát A4</t>
  </si>
  <si>
    <t>Větší kapacita, TN-325BK</t>
  </si>
  <si>
    <t>Větší kapacita, M Q6003 A</t>
  </si>
  <si>
    <t>Větší kapacita, C Q6001 A</t>
  </si>
  <si>
    <t>Větší kapacita, Y Q6002 A</t>
  </si>
  <si>
    <t>Souhrn:</t>
  </si>
  <si>
    <t>Název</t>
  </si>
  <si>
    <t>Počet</t>
  </si>
  <si>
    <t>Cena za kus bez DPH</t>
  </si>
  <si>
    <t>Cena celkem bez DPH</t>
  </si>
  <si>
    <t>Cena celkam s DPH</t>
  </si>
  <si>
    <t>DPH [%]</t>
  </si>
  <si>
    <t>Celkem:</t>
  </si>
  <si>
    <t>Zkvalitnění výuky a poskytovaných služeb podporující rovný přístup ke vzdělávání na SU v Opavě</t>
  </si>
  <si>
    <t>CZ.1.07/2.2.00/29.0005</t>
  </si>
  <si>
    <t>Kancelářský papír</t>
  </si>
  <si>
    <t>Cartridge použitelné pro tiskárnu Epson WP 4545 - black</t>
  </si>
  <si>
    <t>Cartridge použitelné pro tiskárnu Epson WP 4545 - yellow</t>
  </si>
  <si>
    <t>Cartridge použitelné pro tiskárnu Epson WP 4545 - cyan</t>
  </si>
  <si>
    <t>Cartridge použitelné pro tiskárnu Epson WP 4545 - magenta</t>
  </si>
  <si>
    <t>Cartridge použitelná pro tiskárny Canon pixma MG 5350 - multipack</t>
  </si>
  <si>
    <t>Cartridge použitelná pro tiskárny Canon pixma MG 2550 - black</t>
  </si>
  <si>
    <t>Cartridge použitelná pro tiskárny Canon pixma MG 2550 - color</t>
  </si>
  <si>
    <t xml:space="preserve">Cartridge použitelná pro tiskárny Canon pixma mp 550 </t>
  </si>
  <si>
    <t>Cartridge použitelná pro tiskárny Canon pixma mp 550</t>
  </si>
  <si>
    <t>Poštovní taška C4 – samolepící</t>
  </si>
  <si>
    <t>Poštovní taška B4 - samolepící</t>
  </si>
  <si>
    <t>Obálka C6 – poštovní obálka samolepící</t>
  </si>
  <si>
    <t>Lepící tyčinka</t>
  </si>
  <si>
    <t>Jednorázový strojek s opravnou páskou</t>
  </si>
  <si>
    <t>Kancelářské sponky</t>
  </si>
  <si>
    <t>Pořadač pákový</t>
  </si>
  <si>
    <t>Rychlovazač s bočním euroděrováním pro vložení do pořadačů</t>
  </si>
  <si>
    <t>Plastový rychlovazač</t>
  </si>
  <si>
    <t>Obálka B4 - samolepící</t>
  </si>
  <si>
    <t>A4 80g, balík 500 listů</t>
  </si>
  <si>
    <t>Velikost XXL, originální balení z důvodu záruky tiskárny, kapacita cca 3400 stran, ks</t>
  </si>
  <si>
    <t>originální balení z důvodu záruky tiskárny, Objem: 21 ml (černá), 10,5 ml (černá), 10,5 ml (barvy) Barva: 2x černá, azurová, purpurová, žlutá</t>
  </si>
  <si>
    <t>Velikost XL, originální balení z důvodu záruky tiskárny, kapacita cca 400 stran, ks</t>
  </si>
  <si>
    <t>Velikost XL, originální balení z důvodu záruky tiskárny, kapacita cca 350 stran, ks</t>
  </si>
  <si>
    <t>originální balení z důvodu záruky tiskárny, Multipack, 4 ks, balení</t>
  </si>
  <si>
    <t xml:space="preserve">originální balení z důvodu záruky tiskárny, černá, ks, </t>
  </si>
  <si>
    <t>Se zavírací klopou na krátké straně, bílá, 229x324 mm, ks</t>
  </si>
  <si>
    <t>Se zavírací klopou na krátké straně, bílá, 250x353 mm, ks</t>
  </si>
  <si>
    <t>Se zavíráním klopou na dlouhé straně, bílá, 114x162x mm, ks</t>
  </si>
  <si>
    <t>15 g, ks</t>
  </si>
  <si>
    <t>5 mmx8 m</t>
  </si>
  <si>
    <t>28 mm, 100 ks</t>
  </si>
  <si>
    <t>pevné desky, potažený plastem z vnější strany a hladkým papírem z vnitřní strany, hřbetní kapsa s vyměnitelným papírovým štítkem - modrý, A4, 50 mm, ks</t>
  </si>
  <si>
    <t xml:space="preserve">A4, průhledná přední strana, modrý, 10 ks </t>
  </si>
  <si>
    <t>A4, průhledná přední strana, nezávěsný, 10 ks</t>
  </si>
  <si>
    <t>Dno 40 mm, ks</t>
  </si>
  <si>
    <t>Interdisciplinární vzdělávání v ICT s jazykovou kompetencí</t>
  </si>
  <si>
    <t>CZ.1.07/2.2.00/28.0014</t>
  </si>
  <si>
    <t xml:space="preserve">Vysokorychlostní nosič dat DVD+R </t>
  </si>
  <si>
    <t xml:space="preserve">Poštovní obálka (taška) B5 samolepící </t>
  </si>
  <si>
    <t xml:space="preserve">Kancelářské sponky </t>
  </si>
  <si>
    <t>Závěsné obaly na katalogy A4 s chlopní</t>
  </si>
  <si>
    <t>Závěsné „U“ obaly A4</t>
  </si>
  <si>
    <t>Úzké barevné rozřazovače do šanonu vel.  A4</t>
  </si>
  <si>
    <t xml:space="preserve">Plastové desky s rychlovazačem vel. A4  </t>
  </si>
  <si>
    <t>Pořadače pákové, tloušťka hřbetu 7,5 cm</t>
  </si>
  <si>
    <t xml:space="preserve">Lepící páska 50x60 mm </t>
  </si>
  <si>
    <t xml:space="preserve">Lepící páska 19 x 33 mm  </t>
  </si>
  <si>
    <t xml:space="preserve">Celokovová sešívačka </t>
  </si>
  <si>
    <t>Kancelářské nůžky</t>
  </si>
  <si>
    <t>Sada zvýrazňovačů</t>
  </si>
  <si>
    <t>Spojovače do sešívačky</t>
  </si>
  <si>
    <t>Lepící tyčinka na papír</t>
  </si>
  <si>
    <t>Lepící roller s vyměnitelnou náplní</t>
  </si>
  <si>
    <t>Náplň do dodaného lepícího rolleru</t>
  </si>
  <si>
    <t>9300</t>
  </si>
  <si>
    <t>Kapacita min. 4,7 GB, cake box 50 ks</t>
  </si>
  <si>
    <t>B5 (250 x 176 mm) křížové dno, samolepící, bílá</t>
  </si>
  <si>
    <t>28 mm, kovové,  balení po 100 ks</t>
  </si>
  <si>
    <t>Silný průhledný PVC obal s rozšířenou kapacitou na katalogy A4 (balení po 12 ks), tloušťka obalu min. 170 mikronů</t>
  </si>
  <si>
    <t>54 mikronů, čiré, balení po 100 ks</t>
  </si>
  <si>
    <t>Papírové, různé barvy (balení po 100 ks), na kratší straně děrování</t>
  </si>
  <si>
    <t>Přední strana průhledná, zadní barevná, různé barvy, balení po 25 ks</t>
  </si>
  <si>
    <t>Pořadač potažený z vnější strany potažený odolnou polypropylenovou fólii a z vnitřní strany hladkým papírem</t>
  </si>
  <si>
    <t>průhledná</t>
  </si>
  <si>
    <t>Výkon 20 listů, drátky 24/6</t>
  </si>
  <si>
    <t>Délka 16 cm</t>
  </si>
  <si>
    <t>zkosený hrot, balení po 4 barvách</t>
  </si>
  <si>
    <t>Balení po 1000 ks, 24/6</t>
  </si>
  <si>
    <t>20 g</t>
  </si>
  <si>
    <t>Permanentní, šíře stopy 8,4 mm, délka stopy 14 m</t>
  </si>
  <si>
    <t>Rozvoj vědeckých kapacit Matematického ústavu Slezské univerzity v Opavě</t>
  </si>
  <si>
    <t>CZ.1.07/2.3.00/20.0002</t>
  </si>
  <si>
    <t>Toner černý</t>
  </si>
  <si>
    <t>Xerografický papír</t>
  </si>
  <si>
    <t>Samolepící poznámkový bloček</t>
  </si>
  <si>
    <t>Samolepcí etikety</t>
  </si>
  <si>
    <t>Poštovní obálka samolepící</t>
  </si>
  <si>
    <t>Poštovní obálka (taška) samolepící</t>
  </si>
  <si>
    <t>Spisové desky</t>
  </si>
  <si>
    <t>Rychlovazač</t>
  </si>
  <si>
    <t>Zakládací obal</t>
  </si>
  <si>
    <t>Izolepa kancelářská</t>
  </si>
  <si>
    <t>Náhradní náplň do popisovače- černá</t>
  </si>
  <si>
    <t>Náhradní náplň do popisovače- modrá</t>
  </si>
  <si>
    <t>Náhradní náplň do popisovače- zelená</t>
  </si>
  <si>
    <t>21.</t>
  </si>
  <si>
    <t>Náhradní náplň do popisovače- červená</t>
  </si>
  <si>
    <t>22.</t>
  </si>
  <si>
    <t>Nabíjecí stanice akumulátorů AA a AAA</t>
  </si>
  <si>
    <t>23.</t>
  </si>
  <si>
    <t>Akumulátory AA</t>
  </si>
  <si>
    <t>24.</t>
  </si>
  <si>
    <t>Akumulátory AAA</t>
  </si>
  <si>
    <t>25.</t>
  </si>
  <si>
    <t>Mazací houba na bílou tabuli</t>
  </si>
  <si>
    <t>26.</t>
  </si>
  <si>
    <t>Náhradní filc k magnetické mazací houbě</t>
  </si>
  <si>
    <t>27.</t>
  </si>
  <si>
    <t>Plastový hřbet pro kroužkovou vazbu</t>
  </si>
  <si>
    <t>28.</t>
  </si>
  <si>
    <t>29.</t>
  </si>
  <si>
    <t>30.</t>
  </si>
  <si>
    <t>40000</t>
  </si>
  <si>
    <t>Tonerová kazeta černé barvy (originální, nerepasovaná), určena pro tiskárny HP LaserJet 400 MFP M425dw, minimální výtěžnost 6900 stran při 5% pokrytí.</t>
  </si>
  <si>
    <t>Toner černé barvy (originální, nerepasovaný), určen pro tiskárnu Xerox Phaser 5550, minimální výtěžnost 30 000 stran.</t>
  </si>
  <si>
    <t>Toner černé barvy (originální, nerepasovaná), určen pro tiskárnu Ricoh Aficio MP 2510, minimální výtěžnost 13 000 stran</t>
  </si>
  <si>
    <t xml:space="preserve">vhodný pro monochromatický i barevný tisk a kopírování, A4, 80g, 5x500 listů na balení nebo 2500 v krabici, opacita alespoň 93 %, bělost CIE alespoň </t>
  </si>
  <si>
    <t xml:space="preserve">neonové barvy, 75x75 mm, 100 listů </t>
  </si>
  <si>
    <t>A4, rozměr etikety 38 mm × 21,2 mm, 100 ks, balení</t>
  </si>
  <si>
    <t>A4, rozměr etikety 70 mm × 42,3 mm, 100  ks, balení</t>
  </si>
  <si>
    <t>DL, 110 x 220 mm, 80g/m2, 50 ks, balení</t>
  </si>
  <si>
    <t>C5, 162 x 229 mm, 80g/m2, 100 ks, balení</t>
  </si>
  <si>
    <t>B4, 250 x 353 mm, alespoň 80g/m2, ks</t>
  </si>
  <si>
    <t>papírové, 3 chlopně, A4</t>
  </si>
  <si>
    <t>papírový, závěsný, A4</t>
  </si>
  <si>
    <t>U, závěsný, transparentní, hladký, A4, 50 mikronů, 100 ks</t>
  </si>
  <si>
    <t>L, transparentní, Formát A4, 100 ks</t>
  </si>
  <si>
    <t>25mm x 66m, ks</t>
  </si>
  <si>
    <t>50mm x 66m, ks</t>
  </si>
  <si>
    <t>velikost min. 17 cm, celokovové</t>
  </si>
  <si>
    <t>4 nezávislé nabíjecí sloty pro AA a AAA NiMH nebo NiCd akumulátory, každý slot je hlídán samostatně.</t>
  </si>
  <si>
    <t>Mikroprocesorem řízené pulsní nabíjení nebo vybíjení 1 až 4 akumulátorů různých velikostí, kapacit a  úrovní vybití.</t>
  </si>
  <si>
    <t>Automatické individuální ukončení nabíjení v okamžiku dosažení plného nabití metodou Minus Delta V*.</t>
  </si>
  <si>
    <t>Po nabití mohou zůstat baterie v nabíječce bez poškození přebíjením.</t>
  </si>
  <si>
    <t>Teplotní čidlo v každém slotu pro monitorování teploty akumulátorů.</t>
  </si>
  <si>
    <t>Ochrana proti vložení baterií ve špatné polaritě. Detekce primárních článků a vadných baterií.</t>
  </si>
  <si>
    <t xml:space="preserve">5 pracovních režimů: 1) Nabíjení, 2) Oživení, 3) Vybíjení, 4) Cyklování, 5) Formování nebo Testování.   V každém slotu může probíhat jiný režim.   </t>
  </si>
  <si>
    <t xml:space="preserve">Alespoň 4 nastavitelné hodnoty nabíjecího proudu v rozmezí od 0,2 A do 2,0 A pro každý slot. Alespoň 2 nastavitelné hodnoty vybíjecího proudu v rozmezí od 0,1 A do 1,0 A pro každý slot.  </t>
  </si>
  <si>
    <t xml:space="preserve">Světelný displej zobrazující údaje o probíhajících režimech.  </t>
  </si>
  <si>
    <t xml:space="preserve">NIMH akumulátory s nízkým samovybíjením, tzv. LSD (Low Self Discharge) nebo též přednabité, které po roce uchovávají 80-85% energie. </t>
  </si>
  <si>
    <t xml:space="preserve">Životnost alespoň 500 cyklů. Kapacita alespoň 2200 mAh </t>
  </si>
  <si>
    <t>Životnost alespoň 500 cyklů. Kapacita alespoň 800 mAh</t>
  </si>
  <si>
    <t>magnetická s možností výměny filců</t>
  </si>
  <si>
    <t>10 kusů v balení, kompatibilní s dodanými houbami</t>
  </si>
  <si>
    <t>plastový, průměr 10 mm, barva modrá, černá nebo bílá, 100ks balení</t>
  </si>
  <si>
    <t>plastový, průměr 16 mm, barva modrá, černá nebo bílá, 100ks balení</t>
  </si>
  <si>
    <t>plastový, průměr 19 mm, barva modrá, černá nebo bílá, 100ks balení</t>
  </si>
  <si>
    <t>plastový, průměr 25 mm, barva modrá, černá nebo bílá, 100ks balení</t>
  </si>
  <si>
    <t>Vysokorychlostní nosič dat DVD +R</t>
  </si>
  <si>
    <t>Lepící páska 50x60 mm</t>
  </si>
  <si>
    <t>Lepící páska 19 x 33 mm</t>
  </si>
  <si>
    <t xml:space="preserve">Zakládací obal „L </t>
  </si>
  <si>
    <t>PVC uzavíratelné psací desky s klipem</t>
  </si>
  <si>
    <t>Kuličkové tužky</t>
  </si>
  <si>
    <t>Náplň do kuličkové tužky</t>
  </si>
  <si>
    <t>Dřevěná tužka černá</t>
  </si>
  <si>
    <t>Zvýrazňovače barevné</t>
  </si>
  <si>
    <t>Mini Roller</t>
  </si>
  <si>
    <t>Samolepící páska</t>
  </si>
  <si>
    <t>Zvlhčovač</t>
  </si>
  <si>
    <t xml:space="preserve">Upínáčky </t>
  </si>
  <si>
    <t>Barevný poznámkový blok</t>
  </si>
  <si>
    <t>Náhradní náplň</t>
  </si>
  <si>
    <t>Obálky</t>
  </si>
  <si>
    <t>9538</t>
  </si>
  <si>
    <t>kapacita min. 4,7 GB, cake box 50 ks</t>
  </si>
  <si>
    <t>Hladký A4 po 50 ks</t>
  </si>
  <si>
    <t>Formát A4</t>
  </si>
  <si>
    <t>Ergonomické plastové tělo, kovové pochromované doplňky, gumová část pro držení</t>
  </si>
  <si>
    <t>náplně do dodaných kuličkových tužek</t>
  </si>
  <si>
    <t>Černá tvrdost HB 12 ks v balení</t>
  </si>
  <si>
    <t>Signální barvy pro zvýraznění drobně psaných řádek 6 ks/ bal.</t>
  </si>
  <si>
    <t>Strojek s opravnou pásko 5mm x 6m</t>
  </si>
  <si>
    <t>Lepicí páska 19 mm x 33 m</t>
  </si>
  <si>
    <t>Zvlhčovač prstů</t>
  </si>
  <si>
    <t>Korkové tabule mix barev, 100 ks/ bal.</t>
  </si>
  <si>
    <t>Lepený 9 x 9 cm</t>
  </si>
  <si>
    <t>Nelepená, bílý papír 700 listů 9 x 9 cm</t>
  </si>
  <si>
    <t>229 x 324 samolepící, 250 ks/ bal.</t>
  </si>
  <si>
    <t>originální toner do HP Color LaserJet CM1312, purpurový, 1400 stran při 5% pokrytí</t>
  </si>
  <si>
    <t>originální toner do HP Color LaserJet CM1312, azurový, 1400 stran při 5% pokrytí</t>
  </si>
  <si>
    <t>originální toner do HP Color LaserJet CM1312, žlutý, 1400 stran při 5% pokrytí</t>
  </si>
  <si>
    <t>originální toner do HP Color LaserJet CM1312, černý, 2200 stran při 5% pokrytí</t>
  </si>
  <si>
    <t>DVD-R 16x, Printable 50ks, v boxu</t>
  </si>
  <si>
    <t xml:space="preserve"> CD-R DataLife Protection 52x, Printable 50ks, v boxu</t>
  </si>
  <si>
    <t xml:space="preserve">  Papírová pošetka, balení 100ks</t>
  </si>
  <si>
    <t xml:space="preserve">Sada zvýrazňovačů </t>
  </si>
  <si>
    <t xml:space="preserve"> Mini Flash disk - USB 3.0, čtení až 80MB/s, ultrarychlý</t>
  </si>
  <si>
    <t>Lepící páska 50x60 mm průhledná</t>
  </si>
  <si>
    <t>Kancelářské nůžky, min 16 cm</t>
  </si>
  <si>
    <t>Archivační krabice</t>
  </si>
  <si>
    <t>8265</t>
  </si>
  <si>
    <t>originální toner do HP Color LaserJet CM1312</t>
  </si>
  <si>
    <t>(uveďte podrobnosti)</t>
  </si>
  <si>
    <t>Sada 4 ks, zkosený hrot</t>
  </si>
  <si>
    <t>Archivační krabice pro ukládání dokumentů do formátu A4,skladovat krabice je možné ve svislé i vodorovné poloze,krabice je možno používat samostatně nebo v kombinaci s archivačními kontejnery. Kapacita krabice cca 700 listů formátu A4</t>
  </si>
  <si>
    <t>CZ.1.05/1.1.00/02.0070</t>
  </si>
  <si>
    <t>Flash Disk</t>
  </si>
  <si>
    <t>skartovač</t>
  </si>
  <si>
    <t>Flash disk</t>
  </si>
  <si>
    <t>Micro SD</t>
  </si>
  <si>
    <t>sešívačka</t>
  </si>
  <si>
    <t>Kapacita disku 16 GB, USB 3.0, Rychl. Čt. min. 40 MB/s, Rychl. Záp. min 12 MB/s</t>
  </si>
  <si>
    <t>reverzní chod  ano
vstupní šíře (mm)  230
rozměr řezu (mm)  4
stupeň bezpečnosti (DIN)  2
CD a kredit (ks)  ano
kapacita koše ( l )  35
start/stop  automat
motor (W)  300
kapacita ( listů 70g/m2)  24
hmotnost  do 19 kg
rozměry  š x h x v (mm) do  400 x 310 x 650</t>
  </si>
  <si>
    <t>USB 32GB</t>
  </si>
  <si>
    <t>velikost paměti minimálně  64 GB, kompatibilní s vysokorychlostním USB 3.0, velikost do 7 mm, přenosové rychlosti minimálně čtení 80 MB/s, zápis 25 MB/s , hmotnost do 11 g.</t>
  </si>
  <si>
    <t>Flash disk  64 GB, USB 3.0</t>
  </si>
  <si>
    <t>Flash disk  128 GB, USB 3.0</t>
  </si>
  <si>
    <t>SD Micro SDXC 64GB Ultra Class 10 + SD adaptér</t>
  </si>
  <si>
    <t>velkokapacitní stolní sešívačka s dlouhým ramenem, až 210 listů, 23/8 a 23/10</t>
  </si>
  <si>
    <t>Centrum excelence IT4Innovations</t>
  </si>
  <si>
    <t>Toner</t>
  </si>
  <si>
    <t xml:space="preserve">Toner </t>
  </si>
  <si>
    <t>Papír</t>
  </si>
  <si>
    <t xml:space="preserve">Samolepicí záložky </t>
  </si>
  <si>
    <t>lepící bločky</t>
  </si>
  <si>
    <t>samolepící etikety</t>
  </si>
  <si>
    <t>poštovní taška</t>
  </si>
  <si>
    <t>pořadač</t>
  </si>
  <si>
    <t>Eurooobal</t>
  </si>
  <si>
    <t>lepidlo</t>
  </si>
  <si>
    <t>kancelářska zásuvka</t>
  </si>
  <si>
    <t>krabice na spisy</t>
  </si>
  <si>
    <t>31.</t>
  </si>
  <si>
    <t xml:space="preserve">Spisové desky </t>
  </si>
  <si>
    <t>32.</t>
  </si>
  <si>
    <t xml:space="preserve">zvýrazňovač </t>
  </si>
  <si>
    <t>33.</t>
  </si>
  <si>
    <t xml:space="preserve">kancelářský klips </t>
  </si>
  <si>
    <t>34.</t>
  </si>
  <si>
    <t xml:space="preserve">Sponky dopisní 50mm / 100 ks 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</si>
  <si>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</si>
  <si>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</si>
  <si>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</si>
  <si>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</si>
  <si>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</si>
  <si>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</si>
  <si>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</si>
  <si>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</si>
  <si>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</si>
  <si>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Obálka</t>
  </si>
  <si>
    <t>44.</t>
  </si>
  <si>
    <t>45.</t>
  </si>
  <si>
    <t>46.</t>
  </si>
  <si>
    <t>47.</t>
  </si>
  <si>
    <t>Popisovač CD</t>
  </si>
  <si>
    <t>48.</t>
  </si>
  <si>
    <t>Eurosložky</t>
  </si>
  <si>
    <t>49.</t>
  </si>
  <si>
    <t>50.</t>
  </si>
  <si>
    <t xml:space="preserve">Sešívačka </t>
  </si>
  <si>
    <t>51.</t>
  </si>
  <si>
    <t>52.</t>
  </si>
  <si>
    <t>izolepa kancelářská</t>
  </si>
  <si>
    <t>53.</t>
  </si>
  <si>
    <t>54.</t>
  </si>
  <si>
    <t>blok samolepící</t>
  </si>
  <si>
    <t>55.</t>
  </si>
  <si>
    <t>56.</t>
  </si>
  <si>
    <t>průpiska jednorázová</t>
  </si>
  <si>
    <t>57.</t>
  </si>
  <si>
    <t>balící papír</t>
  </si>
  <si>
    <t>58.</t>
  </si>
  <si>
    <t>59.</t>
  </si>
  <si>
    <t>60.</t>
  </si>
  <si>
    <t>61.</t>
  </si>
  <si>
    <t>62.</t>
  </si>
  <si>
    <t>Rychlovazač plastový</t>
  </si>
  <si>
    <t>63.</t>
  </si>
  <si>
    <t>64.</t>
  </si>
  <si>
    <t>65.</t>
  </si>
  <si>
    <t>Spisové desky s gumou</t>
  </si>
  <si>
    <t>66.</t>
  </si>
  <si>
    <t>67.</t>
  </si>
  <si>
    <t>68.</t>
  </si>
  <si>
    <t>korektor</t>
  </si>
  <si>
    <t>69.</t>
  </si>
  <si>
    <t>spona dopisní</t>
  </si>
  <si>
    <t>70.</t>
  </si>
  <si>
    <t xml:space="preserve">drátky do sešívačky </t>
  </si>
  <si>
    <t>71.</t>
  </si>
  <si>
    <t>Krabice na spisy s gumou</t>
  </si>
  <si>
    <t>72.</t>
  </si>
  <si>
    <t>Klipy kancelářské</t>
  </si>
  <si>
    <t>73.</t>
  </si>
  <si>
    <t>74.</t>
  </si>
  <si>
    <t>75.</t>
  </si>
  <si>
    <t xml:space="preserve">kartonová obálka </t>
  </si>
  <si>
    <t>76.</t>
  </si>
  <si>
    <t xml:space="preserve">papír barevný </t>
  </si>
  <si>
    <t>77.</t>
  </si>
  <si>
    <t>Pouzdro na CD</t>
  </si>
  <si>
    <t>78.</t>
  </si>
  <si>
    <t>DVD+R</t>
  </si>
  <si>
    <t>79.</t>
  </si>
  <si>
    <t xml:space="preserve">Hůlková vazba </t>
  </si>
  <si>
    <t>80.</t>
  </si>
  <si>
    <t>Hůlková vazba A107</t>
  </si>
  <si>
    <t>81.</t>
  </si>
  <si>
    <t xml:space="preserve">Fix permanentní </t>
  </si>
  <si>
    <t>82.</t>
  </si>
  <si>
    <t>blok flipchartový čistý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</si>
  <si>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</si>
  <si>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</si>
  <si>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</si>
  <si>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</si>
  <si>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</si>
  <si>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</si>
  <si>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</si>
  <si>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</si>
  <si>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</si>
  <si>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blok</t>
  </si>
  <si>
    <t>92.</t>
  </si>
  <si>
    <t>bločky barevné</t>
  </si>
  <si>
    <t>93.</t>
  </si>
  <si>
    <t>přepisovatelný roller s tekutou náplní</t>
  </si>
  <si>
    <t>94.</t>
  </si>
  <si>
    <t>kuličková tužka</t>
  </si>
  <si>
    <t>95.</t>
  </si>
  <si>
    <t>Fotopapír</t>
  </si>
  <si>
    <t>96.</t>
  </si>
  <si>
    <t>papír</t>
  </si>
  <si>
    <t>97.</t>
  </si>
  <si>
    <t>98.</t>
  </si>
  <si>
    <t>99.</t>
  </si>
  <si>
    <t>sešit</t>
  </si>
  <si>
    <t>100.</t>
  </si>
  <si>
    <t>gelové pera</t>
  </si>
  <si>
    <t>101.</t>
  </si>
  <si>
    <t>psací pero</t>
  </si>
  <si>
    <t>102.</t>
  </si>
  <si>
    <t xml:space="preserve">tužka obyčejná </t>
  </si>
  <si>
    <t>103.</t>
  </si>
  <si>
    <t>pravítko s ryskou</t>
  </si>
  <si>
    <t>104.</t>
  </si>
  <si>
    <t>kružítko</t>
  </si>
  <si>
    <t>105.</t>
  </si>
  <si>
    <t>poznámkové lístky</t>
  </si>
  <si>
    <t>106.</t>
  </si>
  <si>
    <t>107.</t>
  </si>
  <si>
    <t>108.</t>
  </si>
  <si>
    <t>109.</t>
  </si>
  <si>
    <t>110.</t>
  </si>
  <si>
    <t>111.</t>
  </si>
  <si>
    <t>112.</t>
  </si>
  <si>
    <t>BD-R</t>
  </si>
  <si>
    <t>113.</t>
  </si>
  <si>
    <t>114.</t>
  </si>
  <si>
    <t>složka</t>
  </si>
  <si>
    <t>115.</t>
  </si>
  <si>
    <t>prupiska</t>
  </si>
  <si>
    <t>116.</t>
  </si>
  <si>
    <t>propisky</t>
  </si>
  <si>
    <t>Toner originální do tiskárny HP LJ 1120</t>
  </si>
  <si>
    <t>Toner kompatibillní do tiskárny Canon MP 620, cyan, 30 ml</t>
  </si>
  <si>
    <t>Papír kancelářský bílý A4, 80g, balení 500 listů</t>
  </si>
  <si>
    <t>Toner kompatibillní do tiskárny HP LJ 2200d</t>
  </si>
  <si>
    <t>Toner orig. Do tisk. Konica Minolta bizhub C25, black</t>
  </si>
  <si>
    <t>Toner orig. Do tisk. Konica Minolta bizhub C25, magenta</t>
  </si>
  <si>
    <t>Toner orig. Do tisk. Konica Minolta bizhub C25, cyan</t>
  </si>
  <si>
    <t>Toner orig. Do tisk. Konica Minolta bizhub C25, yellow</t>
  </si>
  <si>
    <t>Toner orig. Do tis. Canon MG 5300, black</t>
  </si>
  <si>
    <t>Toner orig. Do tis. Canon MG 5300, magenta</t>
  </si>
  <si>
    <t>Toner orig. Do tis. Canon MG 5300, cyan</t>
  </si>
  <si>
    <t>Toner orig. Do tis. Canon MG 5300, yellow</t>
  </si>
  <si>
    <t>Toner orig. Do tisk. Kinoca Minolta Page Pro MF 1380</t>
  </si>
  <si>
    <t>Barevný originální toner do tiskárny Canon PIXMA MG3250, 21 ml</t>
  </si>
  <si>
    <t>Černý originální toner do tiskárny Canon PIXMA MG3250, 15 ml</t>
  </si>
  <si>
    <t>Samolepicí záložky 45x12 mm, 5 barev</t>
  </si>
  <si>
    <t xml:space="preserve"> 75* 75/450L"TIX NEONOVÉ BARVY</t>
  </si>
  <si>
    <t>Počet  balení</t>
  </si>
  <si>
    <t>Cena bez DPH (za balení)</t>
  </si>
  <si>
    <t>Etiketa  A4 bílá 52,5x29,7 mm /100 listů v balení</t>
  </si>
  <si>
    <t>Počet balení</t>
  </si>
  <si>
    <t>POŠT.TAŠKA C4 SAMOLEP BÍLÁ/50ks v bal</t>
  </si>
  <si>
    <t>Tašky obchodní b4- křížové dno, krycí páska</t>
  </si>
  <si>
    <t>pořadač pákový 8cm / A4</t>
  </si>
  <si>
    <t>pořadač pákový  A4/50mm celoplastový červená</t>
  </si>
  <si>
    <t>pořadač pákový  A4/50mm celoplastový zelená</t>
  </si>
  <si>
    <t>pořadač pákový  A4/50mm celoplastový žluta</t>
  </si>
  <si>
    <t>euroobal A4 s klopou /10 ks</t>
  </si>
  <si>
    <t xml:space="preserve">euroobal PH002 A4 / 100 ks v balení 50mikronů </t>
  </si>
  <si>
    <t>euroobal A4 100 my silný/100 ks balení</t>
  </si>
  <si>
    <t>lepící tyčinka 40g</t>
  </si>
  <si>
    <t xml:space="preserve">kancelářská zásuvka </t>
  </si>
  <si>
    <t>kancelářská zásuvka stohovací zásuvná čirá</t>
  </si>
  <si>
    <t>krabice na spisy box  polypropylen hřbet 31mm</t>
  </si>
  <si>
    <t>spisové desky A4 prešpánové</t>
  </si>
  <si>
    <t xml:space="preserve">zvýrazňovač  sada/4 barvy </t>
  </si>
  <si>
    <t>kancelářský klips 15 mm / 12 ks červený</t>
  </si>
  <si>
    <t>Toner originál do tiskárny HP CLJ CP2025 black</t>
  </si>
  <si>
    <t>Toner originál do tiskárny HP CLJ CP2025 yellow</t>
  </si>
  <si>
    <t>Toner originál do tiskárny HP CLJ CP2025 magenta</t>
  </si>
  <si>
    <t>Toner originál do tiskárny HP CLJ CP2025 cyan</t>
  </si>
  <si>
    <t>Toner kompatibillní Canon MF9220/9280, cyan</t>
  </si>
  <si>
    <t>Toner kompatibillní Canon MF9220/9280, black</t>
  </si>
  <si>
    <t>Toner kompatibillní Canon MF9220/9280, yellow</t>
  </si>
  <si>
    <t>Toner kompatibillní Canon MF9220/9280,   magenta</t>
  </si>
  <si>
    <t xml:space="preserve">  </t>
  </si>
  <si>
    <t>samolepící bílá, 250 ks v krabici 324x229</t>
  </si>
  <si>
    <t>nesamolepící recykl, 250 ks v krabici 324x229</t>
  </si>
  <si>
    <t xml:space="preserve">karton A4 278x368 </t>
  </si>
  <si>
    <t>Toner kompatibilní do tiskárny HP LJ 1320n</t>
  </si>
  <si>
    <t>Pernamentní fix-černý</t>
  </si>
  <si>
    <t>100ks velikosti A4</t>
  </si>
  <si>
    <t>Toner kompatibilní do tiskárny HP 750</t>
  </si>
  <si>
    <t>sešívání do 22 listů, spojovače 24/6</t>
  </si>
  <si>
    <t>15 g</t>
  </si>
  <si>
    <t>38/66 TR</t>
  </si>
  <si>
    <t>15/33 TR</t>
  </si>
  <si>
    <t>šipka 50 listů</t>
  </si>
  <si>
    <t>Počet ks</t>
  </si>
  <si>
    <t>Cena bez DPH (ks)</t>
  </si>
  <si>
    <t>kostka 51x38 300ls</t>
  </si>
  <si>
    <t>modrá 030 s nasouvacím víčkem</t>
  </si>
  <si>
    <t>balici papír</t>
  </si>
  <si>
    <t>1m x 5 m v roli</t>
  </si>
  <si>
    <t>kompatibilní Canon 526 black</t>
  </si>
  <si>
    <t>kompatibilní Canon 526 magenta</t>
  </si>
  <si>
    <t>kompatibilní Canon 526 cyan</t>
  </si>
  <si>
    <t>kompatibilní Canon PG 525 black</t>
  </si>
  <si>
    <t>A4 zelený</t>
  </si>
  <si>
    <t>A4 modrý</t>
  </si>
  <si>
    <t>A4 červený</t>
  </si>
  <si>
    <t>A4 zelené</t>
  </si>
  <si>
    <t>A4 modré</t>
  </si>
  <si>
    <t>A4 červené</t>
  </si>
  <si>
    <t>4,2 mm</t>
  </si>
  <si>
    <t>32 mm oblá 100 ks/krabička</t>
  </si>
  <si>
    <t>24x6 1000pcs/krabička</t>
  </si>
  <si>
    <t>A4 8cm hřbet</t>
  </si>
  <si>
    <t>klipy 19mm, 50 ks</t>
  </si>
  <si>
    <t>klipy 25mm, 50 ks</t>
  </si>
  <si>
    <t>Počet  kusů</t>
  </si>
  <si>
    <t>na CD 160x161mm</t>
  </si>
  <si>
    <t>A4 80g, Mix, 5x50 ls</t>
  </si>
  <si>
    <t>5,2mm</t>
  </si>
  <si>
    <t>4.7 GB, 25 ks/balení</t>
  </si>
  <si>
    <t>3/6, 30-60 ls</t>
  </si>
  <si>
    <t>9/12, 61-120 ls</t>
  </si>
  <si>
    <t>černý, 0,6mm</t>
  </si>
  <si>
    <t>50 listů</t>
  </si>
  <si>
    <t>Náplň black  s vysokou výtěžnostíoriginální do tiskárny  HP Officejet Pro 8100</t>
  </si>
  <si>
    <t>Náplň azurová s vysokou výtěžnostíoriginální do tiskárny  HP Officejet Pro 8100</t>
  </si>
  <si>
    <t>Náplň purpurová  s vysokou výtěžnostíoriginální do tiskárny  HP Officejet Pro 8100</t>
  </si>
  <si>
    <t>Náplň žlutá  s vysokou výtěžnostíoriginální do tiskárny  HP Officejet Pro 8100</t>
  </si>
  <si>
    <t>Originální toner barva černá do tiskárny  HP Color LaserJet 2605</t>
  </si>
  <si>
    <t>Originální toner barva cyan do tiskárny  HP Color LaserJet 2605</t>
  </si>
  <si>
    <t>Originální toner barva magenta do tiskárny  HP Color LaserJet 2605</t>
  </si>
  <si>
    <t>Originální toner barva yellow do tiskárny  HP Color LaserJet 2605</t>
  </si>
  <si>
    <t xml:space="preserve">formát A4, minimálně 50 listů, vazba boční kovová vinutá, linkovaný, přední a zadní obálka z tvrdšího kartonu, gramáž papíru minimálně 70g/m2, </t>
  </si>
  <si>
    <t xml:space="preserve">bločky barevné, poznámkové samolepící - lepící proužek - 5 barev, 400 ks, rozměry lístečku 7,6 x 7,6 </t>
  </si>
  <si>
    <t xml:space="preserve">roller s modrým inkoustem, který lze vymazat plastovým koncem pera a okamžitě znovu psán na vymazané místo, hrot 0,5, </t>
  </si>
  <si>
    <t>náplň modrá</t>
  </si>
  <si>
    <t>Fotopapír A4 mat., pro laserové tiskárny, 50 ks, 170 g/m2 (50 lis)</t>
  </si>
  <si>
    <t>velikost A4, gramáž od 200g, 250 listů v balíku, vhodný pro tisk reprezentativních materiálů, cena za balík</t>
  </si>
  <si>
    <t>Inkoust originální do tiskárny HP Business Inkjet 1000, 69ml</t>
  </si>
  <si>
    <t>velikost A5, čtverečkový papír</t>
  </si>
  <si>
    <t>rozměr A4, číslo 440</t>
  </si>
  <si>
    <t>sada 6 barev</t>
  </si>
  <si>
    <t>vhodné pro použití náplní typu tornádo</t>
  </si>
  <si>
    <t>grafitová, tvrdost 2</t>
  </si>
  <si>
    <t>pravitko s ryskou</t>
  </si>
  <si>
    <t>trojuhelník 20x20x30cm, plast</t>
  </si>
  <si>
    <t>kružitko</t>
  </si>
  <si>
    <t>kovové, velikost min. 10 cm</t>
  </si>
  <si>
    <t>barevné lepicí papírky cca. 6x6 cm, bloček 100 ks</t>
  </si>
  <si>
    <t>originální toner do tiskárny HP LJ P2055DN</t>
  </si>
  <si>
    <t>originální toner do tiskárny HP LJ 2015dn</t>
  </si>
  <si>
    <t>originální toner do tiskárny HP LaserJet P2035</t>
  </si>
  <si>
    <t xml:space="preserve">originální toner do tiskárny HP LaserJet M1132 MFHL </t>
  </si>
  <si>
    <t>originální toner do tiskárny HPLJ1200</t>
  </si>
  <si>
    <t>originální toner do tiskárny Xerox WorkCentre 3045</t>
  </si>
  <si>
    <t>SL 25GB 6x Printable /10 Pack Jewel Case</t>
  </si>
  <si>
    <t>euroobal SMART A4 orange peel 35 my transparentní 100 ks</t>
  </si>
  <si>
    <t>mapa 3 klopy s gumkou Fresh COLOR A4 neprůhledná</t>
  </si>
  <si>
    <t>prupiska (modrá tuha)</t>
  </si>
  <si>
    <t>sada 3 barev (černá, červená, modrá)</t>
  </si>
  <si>
    <t>Příloha č. 3</t>
  </si>
  <si>
    <t>Optický přenosový pás určený do tiskáren z řady HL-41x0, 4570 a DCP-9270. Pás je schopný obsloužit přibližně 50 000 stran</t>
  </si>
  <si>
    <t>kompatibilní pro popisovač Pentel Easyflo MWR1</t>
  </si>
  <si>
    <t>Rozvoj vědeckých kapacit Slezské univerzity v Opavě</t>
  </si>
  <si>
    <t>CZ.1.07/2.3.00/30.0007</t>
  </si>
  <si>
    <t xml:space="preserve">Xerografický papír </t>
  </si>
  <si>
    <t>Pořadače pákové, tloušťka hřbetu 5 cm</t>
  </si>
  <si>
    <t xml:space="preserve">Zakládací obal </t>
  </si>
  <si>
    <t>Propiska</t>
  </si>
  <si>
    <t>Tužka obyčejná s gumou</t>
  </si>
  <si>
    <t>Nůžky kancelářské</t>
  </si>
  <si>
    <t>8747</t>
  </si>
  <si>
    <t>vhodný pro monochromatický i barevný tisk a kopírování, A4, 80g, 5x500 listů na balení nebo 2500 v krabici, opacita alespoň 93 %</t>
  </si>
  <si>
    <t>Kovové tělo, gumové držadlo, barva tuhy modrá</t>
  </si>
  <si>
    <t>Tvrdost 1</t>
  </si>
  <si>
    <t>CZ.1.07/1.2.00/47.0009</t>
  </si>
  <si>
    <t xml:space="preserve">Sociologický monitoring vzdělanostních vstupů a výstupů dětí a žáků, včetně dětí a žáků se speciálními vzdělávacími potřebami v České republice
</t>
  </si>
  <si>
    <t>Dvoudeska rychlosvorka nahoře A4 plastik</t>
  </si>
  <si>
    <t>Poštovní obálka DL podlouhlá bez okénka samolepící</t>
  </si>
  <si>
    <t>Poštovní obálka C5 bez okénka, samolepící</t>
  </si>
  <si>
    <t>Spisové desky A4 s tkanicí</t>
  </si>
  <si>
    <t>Rychlovazač A4 závěsný</t>
  </si>
  <si>
    <t>Pořadače pákové, tloušťka hřbetu 75mm</t>
  </si>
  <si>
    <t xml:space="preserve">Kapsa samolep.na cd s kl. </t>
  </si>
  <si>
    <t xml:space="preserve">Zakl.obal "l/u" a4 pp závěsný 150my </t>
  </si>
  <si>
    <t>Spojovače 24/ 6-2000 ks</t>
  </si>
  <si>
    <t xml:space="preserve">Průhledná lepící páska </t>
  </si>
  <si>
    <t xml:space="preserve"> kovová sešívačka </t>
  </si>
  <si>
    <t>CD</t>
  </si>
  <si>
    <t>Samolepící bloček 75x75 mm, 100 listů</t>
  </si>
  <si>
    <t xml:space="preserve">Lepící páska </t>
  </si>
  <si>
    <t>Děrovačka</t>
  </si>
  <si>
    <t>Aktovka na dokumenty A4</t>
  </si>
  <si>
    <t>Blok do flipchartu</t>
  </si>
  <si>
    <t>Kovová kuličková tužka</t>
  </si>
  <si>
    <t>Kroužkový blok s boční spirálou</t>
  </si>
  <si>
    <t xml:space="preserve">Obálka C5 </t>
  </si>
  <si>
    <t xml:space="preserve">Pákový pořadač </t>
  </si>
  <si>
    <t>Plastový hřbet pro kroužkový vazač</t>
  </si>
  <si>
    <t xml:space="preserve">Popisovač CD/DVD/BD </t>
  </si>
  <si>
    <t>Psací podložka s klipem</t>
  </si>
  <si>
    <t>Samolepicí záložky ve tvaru šipky</t>
  </si>
  <si>
    <t xml:space="preserve">Zakládací obal U na katalogy s eurozávěsem </t>
  </si>
  <si>
    <t>Zakládací obal U s eurozávěsem</t>
  </si>
  <si>
    <t>Zvýrazňovač</t>
  </si>
  <si>
    <t>Černobílý toner pro tiskárnu CP 2025</t>
  </si>
  <si>
    <t>Barevný cyan toner toner pro tiskárnu CP 2025</t>
  </si>
  <si>
    <t>Barevný yellow toner pro tiskárnu CP 2025</t>
  </si>
  <si>
    <t>Barevný magneta toner pro tiskárnu CP 2025</t>
  </si>
  <si>
    <t>Černobílý toner pro tiskárnu HP LJ pro 200 color MFP CP 2025</t>
  </si>
  <si>
    <t>Barevný cyan toner pro tiskárnu HP LJ pro 200 color MFP CP 2025</t>
  </si>
  <si>
    <t>Barevný yellow toner pro tiskárnu HP LJ pro 200 color MFP CP 2025</t>
  </si>
  <si>
    <t>Barevný magneta toner pro tiskárnu HP LJ pro 200 color MFP CP 2025</t>
  </si>
  <si>
    <t>Dvojdeska A4, plastový barevný potah, výřez na přední straně dvoudesky v horní části, uvnitř stříbrný kovový klip pro uchycení dokumentu A4</t>
  </si>
  <si>
    <t>(Rozměr 110 x 220 mm ), bílá, balení po 50 ks</t>
  </si>
  <si>
    <t>(rozměr 162x229), bílá, balení po 50 ks</t>
  </si>
  <si>
    <t>Barevné, 32 mm, 100 ks/bal.</t>
  </si>
  <si>
    <t>Závěsné plastové kapsy formátu A4 s rozšiřitelnou kapacitou (např.na katalogy, objemnější dokumenty), balení po 12 ks, tloušťka obalu min. 170 mikronů</t>
  </si>
  <si>
    <t>Spisové desky A4 , prešpánové</t>
  </si>
  <si>
    <t>Rychlovazač A4 závěsný, prešpánové, modré červené</t>
  </si>
  <si>
    <t>Celoplastový, A4, hřbetní otvor, uzavírací mechanismus, zelený</t>
  </si>
  <si>
    <t>Celoplastový, A4, hřbetní otvor, uzavírací mechanismus, červený</t>
  </si>
  <si>
    <t>Celoplastový, A4, hřbetní otvor, uzavírací mechanismus, modrý</t>
  </si>
  <si>
    <t>126MM*129MM/ 6KS</t>
  </si>
  <si>
    <t>Průhledná lepící páska</t>
  </si>
  <si>
    <t>48mm x 66m</t>
  </si>
  <si>
    <t>Kovová sešívačka</t>
  </si>
  <si>
    <t xml:space="preserve">kovová sešívačka na 2-180 listů </t>
  </si>
  <si>
    <t>závěsný 150MY</t>
  </si>
  <si>
    <t>24/ 6-2000 KS</t>
  </si>
  <si>
    <t>700MB/52x 50-pack</t>
  </si>
  <si>
    <t>Neonové, 75 mm  x 75 mm, 100 listů, různé barvy</t>
  </si>
  <si>
    <t>průhledná  19mm x 3m</t>
  </si>
  <si>
    <t>Výkon do 25 listů, drátky 24/6</t>
  </si>
  <si>
    <t>zkosený hrot, šíře 1-5mm, různé barvy</t>
  </si>
  <si>
    <t>Kovová konstrukce, kapacita 15 listů, protiskluzová patka</t>
  </si>
  <si>
    <t>S přihrádkami, oranžová, 5 přihrádek se štítky, pevná přihrádka pro uložení volných papírů, kapsa na vizitky</t>
  </si>
  <si>
    <t>S přihrádkami, červená, 5 přihrádek se štítky, pevná přihrádka pro uložení volných papírů, kapsa na vizitky</t>
  </si>
  <si>
    <t>65 x 98 cm, 40 listů, čistý</t>
  </si>
  <si>
    <t xml:space="preserve">Vyměnitelná náplň, kovová špička, klip, šíře stopy 0,4 mm, modrá náplň </t>
  </si>
  <si>
    <t>A4, perforovaný papír s děrováním pro archivaci, linkovaný, 50 listů</t>
  </si>
  <si>
    <t xml:space="preserve">modrá </t>
  </si>
  <si>
    <t>Obálka C5</t>
  </si>
  <si>
    <t>Samolepicí, bílá, bez okénka, 162 x 229 mm</t>
  </si>
  <si>
    <t>Celoplastový, A4, 75 mm, uzavírací mechanismus, červený</t>
  </si>
  <si>
    <t>Průměr 32 mm, kapacita 310 listů, 50 ks/bal., černá</t>
  </si>
  <si>
    <t>Průměr 25 mm, kapacita 240 listů, 50 ks/bal., černá</t>
  </si>
  <si>
    <t>Popisovač CD/DVD/BD</t>
  </si>
  <si>
    <t>Černý, šíře 0,6 mm</t>
  </si>
  <si>
    <t>Lepenka 2,5 mm, A4, povrch lamino</t>
  </si>
  <si>
    <t>Popisovatelné, reflexní (neonové), 5 barev x 20 záložek, 12 mm x 45 mm</t>
  </si>
  <si>
    <t>A4, pro zakládání objemných dokumentů, transparentní, otevřené spodní rohy, 10 ks/bal.</t>
  </si>
  <si>
    <t>A4, transparentní, 55 mikronů, kapacita 70 listů, 100 ks/bal.</t>
  </si>
  <si>
    <t>Velkokapacitní, šíře stopy: 1-5 mm, klínový hrot, různé barvy</t>
  </si>
  <si>
    <t>černobílý toner pro tiskárnu CP 2025</t>
  </si>
  <si>
    <t>s kapacitou min. 2400 stran</t>
  </si>
  <si>
    <t>barevný cyan toner toner pro tiskárnu CP 2025</t>
  </si>
  <si>
    <t>s kapacitou min. 3500 stran</t>
  </si>
  <si>
    <t>barevný yellow toner pro tiskárnu CP 2025</t>
  </si>
  <si>
    <t>s kapacitou min. 2800 stran</t>
  </si>
  <si>
    <t>barevný magneta toner pro tiskárnu CP 2025</t>
  </si>
  <si>
    <t>černobílý toner pro tiskárnu HP LJ pro 200 color MFP CP 2025</t>
  </si>
  <si>
    <t>barevný cyan toner pro tiskárnu HP LJ pro 200 color MFP CP 2025</t>
  </si>
  <si>
    <t>s kapacitou min. 1800 stran</t>
  </si>
  <si>
    <t>barevný yellow toner pro tiskárnu HP LJ pro 200 color MFP CP 2025</t>
  </si>
  <si>
    <t>barevný magneta toner pro tiskárnu HP LJ pro 200 color MFP CP 2025</t>
  </si>
  <si>
    <t>Náplň do dodané kuličkové tužky (položky 27)</t>
  </si>
  <si>
    <t>klipy 51mm, 25 ks+B103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</si>
</sst>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D894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19" fillId="0" borderId="0" xfId="0" applyNumberFormat="1" applyFont="1" applyFill="1" applyBorder="1" applyAlignment="1" applyProtection="1">
      <alignment vertical="top" wrapText="1"/>
    </xf>
    <xf numFmtId="0" fontId="0" fillId="33" borderId="0" xfId="0" applyNumberFormat="1" applyFont="1" applyFill="1" applyBorder="1" applyAlignment="1" applyProtection="1">
      <alignment vertical="top" wrapText="1"/>
    </xf>
    <xf numFmtId="0" fontId="18" fillId="34" borderId="0" xfId="0" applyNumberFormat="1" applyFont="1" applyFill="1" applyBorder="1" applyAlignment="1" applyProtection="1"/>
    <xf numFmtId="0" fontId="0" fillId="34" borderId="0" xfId="0" applyNumberFormat="1" applyFont="1" applyFill="1" applyBorder="1" applyAlignment="1" applyProtection="1">
      <alignment vertical="top" wrapText="1"/>
    </xf>
    <xf numFmtId="0" fontId="0" fillId="0" borderId="10" xfId="0" applyNumberFormat="1" applyFont="1" applyFill="1" applyBorder="1" applyAlignment="1" applyProtection="1"/>
    <xf numFmtId="0" fontId="0" fillId="0" borderId="15" xfId="0" applyNumberFormat="1" applyFont="1" applyFill="1" applyBorder="1" applyAlignment="1" applyProtection="1"/>
    <xf numFmtId="0" fontId="0" fillId="0" borderId="17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>
      <alignment vertical="top" wrapText="1"/>
    </xf>
    <xf numFmtId="0" fontId="0" fillId="0" borderId="21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vertical="top" wrapText="1"/>
    </xf>
    <xf numFmtId="0" fontId="20" fillId="0" borderId="0" xfId="0" applyNumberFormat="1" applyFont="1" applyFill="1" applyBorder="1" applyAlignment="1" applyProtection="1"/>
    <xf numFmtId="0" fontId="18" fillId="34" borderId="0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36" xfId="0" applyNumberFormat="1" applyFont="1" applyFill="1" applyBorder="1" applyAlignment="1" applyProtection="1"/>
    <xf numFmtId="0" fontId="0" fillId="0" borderId="37" xfId="0" applyNumberFormat="1" applyFont="1" applyFill="1" applyBorder="1" applyAlignment="1" applyProtection="1"/>
    <xf numFmtId="0" fontId="0" fillId="0" borderId="38" xfId="0" applyNumberFormat="1" applyFont="1" applyFill="1" applyBorder="1" applyAlignment="1" applyProtection="1"/>
    <xf numFmtId="0" fontId="0" fillId="0" borderId="0" xfId="0" applyAlignment="1"/>
    <xf numFmtId="0" fontId="0" fillId="36" borderId="25" xfId="0" applyFill="1" applyBorder="1" applyAlignment="1"/>
    <xf numFmtId="0" fontId="0" fillId="36" borderId="26" xfId="0" applyNumberFormat="1" applyFont="1" applyFill="1" applyBorder="1" applyAlignment="1" applyProtection="1">
      <alignment vertical="top" wrapText="1"/>
    </xf>
    <xf numFmtId="0" fontId="0" fillId="36" borderId="28" xfId="0" applyFill="1" applyBorder="1" applyAlignment="1"/>
    <xf numFmtId="0" fontId="0" fillId="36" borderId="0" xfId="0" applyNumberFormat="1" applyFont="1" applyFill="1" applyBorder="1" applyAlignment="1" applyProtection="1">
      <alignment vertical="top" wrapText="1"/>
    </xf>
    <xf numFmtId="0" fontId="0" fillId="36" borderId="30" xfId="0" applyFill="1" applyBorder="1" applyAlignment="1"/>
    <xf numFmtId="0" fontId="0" fillId="36" borderId="31" xfId="0" applyNumberFormat="1" applyFont="1" applyFill="1" applyBorder="1" applyAlignment="1" applyProtection="1">
      <alignment vertical="top" wrapText="1"/>
    </xf>
    <xf numFmtId="0" fontId="0" fillId="34" borderId="0" xfId="0" applyNumberFormat="1" applyFont="1" applyFill="1" applyBorder="1" applyAlignment="1" applyProtection="1">
      <alignment vertical="top" wrapText="1"/>
    </xf>
    <xf numFmtId="0" fontId="21" fillId="35" borderId="0" xfId="0" applyNumberFormat="1" applyFont="1" applyFill="1" applyBorder="1" applyAlignment="1" applyProtection="1">
      <alignment vertical="top" wrapText="1"/>
    </xf>
    <xf numFmtId="0" fontId="0" fillId="33" borderId="0" xfId="0" applyNumberFormat="1" applyFont="1" applyFill="1" applyBorder="1" applyAlignment="1" applyProtection="1">
      <alignment vertical="top" wrapText="1"/>
    </xf>
    <xf numFmtId="0" fontId="0" fillId="0" borderId="0" xfId="0"/>
    <xf numFmtId="0" fontId="19" fillId="0" borderId="0" xfId="0" applyNumberFormat="1" applyFont="1" applyFill="1" applyBorder="1" applyAlignment="1" applyProtection="1">
      <alignment vertical="top" wrapText="1"/>
    </xf>
    <xf numFmtId="0" fontId="0" fillId="0" borderId="0" xfId="0"/>
    <xf numFmtId="0" fontId="19" fillId="0" borderId="0" xfId="0" applyNumberFormat="1" applyFont="1" applyFill="1" applyBorder="1" applyAlignment="1" applyProtection="1">
      <alignment vertical="top" wrapText="1"/>
    </xf>
    <xf numFmtId="0" fontId="0" fillId="33" borderId="0" xfId="0" applyNumberFormat="1" applyFont="1" applyFill="1" applyBorder="1" applyAlignment="1" applyProtection="1">
      <alignment vertical="top" wrapText="1"/>
    </xf>
    <xf numFmtId="0" fontId="0" fillId="34" borderId="0" xfId="0" applyNumberFormat="1" applyFont="1" applyFill="1" applyBorder="1" applyAlignment="1" applyProtection="1">
      <alignment vertical="top" wrapText="1"/>
    </xf>
    <xf numFmtId="0" fontId="21" fillId="35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0" fillId="0" borderId="50" xfId="0" applyNumberFormat="1" applyFont="1" applyFill="1" applyBorder="1" applyAlignment="1" applyProtection="1"/>
    <xf numFmtId="0" fontId="0" fillId="0" borderId="51" xfId="0" applyNumberFormat="1" applyFont="1" applyFill="1" applyBorder="1" applyAlignment="1" applyProtection="1"/>
    <xf numFmtId="0" fontId="0" fillId="0" borderId="52" xfId="0" applyNumberFormat="1" applyFont="1" applyFill="1" applyBorder="1" applyAlignment="1" applyProtection="1"/>
    <xf numFmtId="0" fontId="0" fillId="0" borderId="53" xfId="0" applyNumberFormat="1" applyFont="1" applyFill="1" applyBorder="1" applyAlignment="1" applyProtection="1"/>
    <xf numFmtId="0" fontId="0" fillId="36" borderId="39" xfId="0" applyFill="1" applyBorder="1" applyAlignment="1">
      <alignment wrapText="1"/>
    </xf>
    <xf numFmtId="0" fontId="0" fillId="36" borderId="40" xfId="0" applyNumberFormat="1" applyFont="1" applyFill="1" applyBorder="1" applyAlignment="1" applyProtection="1">
      <alignment vertical="top" wrapText="1"/>
    </xf>
    <xf numFmtId="0" fontId="0" fillId="36" borderId="42" xfId="0" applyFill="1" applyBorder="1" applyAlignment="1">
      <alignment wrapText="1"/>
    </xf>
    <xf numFmtId="0" fontId="0" fillId="36" borderId="44" xfId="0" applyFill="1" applyBorder="1" applyAlignment="1">
      <alignment wrapText="1"/>
    </xf>
    <xf numFmtId="0" fontId="0" fillId="36" borderId="45" xfId="0" applyNumberFormat="1" applyFont="1" applyFill="1" applyBorder="1" applyAlignment="1" applyProtection="1">
      <alignment vertical="top" wrapText="1"/>
    </xf>
    <xf numFmtId="0" fontId="0" fillId="0" borderId="0" xfId="0" applyAlignment="1">
      <alignment horizontal="left"/>
    </xf>
    <xf numFmtId="0" fontId="0" fillId="34" borderId="0" xfId="0" applyNumberFormat="1" applyFont="1" applyFill="1" applyBorder="1" applyAlignment="1" applyProtection="1">
      <alignment vertical="top" wrapText="1"/>
    </xf>
    <xf numFmtId="0" fontId="0" fillId="0" borderId="18" xfId="0" applyNumberFormat="1" applyFont="1" applyFill="1" applyBorder="1" applyAlignment="1" applyProtection="1"/>
    <xf numFmtId="0" fontId="0" fillId="0" borderId="20" xfId="0" applyNumberFormat="1" applyFont="1" applyFill="1" applyBorder="1" applyAlignment="1" applyProtection="1"/>
    <xf numFmtId="0" fontId="0" fillId="0" borderId="19" xfId="0" applyNumberFormat="1" applyFont="1" applyFill="1" applyBorder="1" applyAlignment="1" applyProtection="1"/>
    <xf numFmtId="0" fontId="21" fillId="35" borderId="0" xfId="0" applyNumberFormat="1" applyFont="1" applyFill="1" applyBorder="1" applyAlignment="1" applyProtection="1">
      <alignment vertical="top" wrapText="1"/>
    </xf>
    <xf numFmtId="0" fontId="0" fillId="0" borderId="22" xfId="0" applyNumberFormat="1" applyFont="1" applyFill="1" applyBorder="1" applyAlignment="1" applyProtection="1"/>
    <xf numFmtId="0" fontId="0" fillId="0" borderId="24" xfId="0" applyNumberFormat="1" applyFont="1" applyFill="1" applyBorder="1" applyAlignment="1" applyProtection="1"/>
    <xf numFmtId="0" fontId="0" fillId="0" borderId="23" xfId="0" applyNumberFormat="1" applyFont="1" applyFill="1" applyBorder="1" applyAlignment="1" applyProtection="1"/>
    <xf numFmtId="0" fontId="0" fillId="33" borderId="0" xfId="0" applyNumberFormat="1" applyFont="1" applyFill="1" applyBorder="1" applyAlignment="1" applyProtection="1">
      <alignment vertical="top" wrapText="1"/>
    </xf>
    <xf numFmtId="0" fontId="0" fillId="0" borderId="12" xfId="0" applyNumberFormat="1" applyFont="1" applyFill="1" applyBorder="1" applyAlignment="1" applyProtection="1"/>
    <xf numFmtId="0" fontId="0" fillId="0" borderId="14" xfId="0" applyNumberFormat="1" applyFont="1" applyFill="1" applyBorder="1" applyAlignment="1" applyProtection="1"/>
    <xf numFmtId="0" fontId="0" fillId="0" borderId="13" xfId="0" applyNumberFormat="1" applyFont="1" applyFill="1" applyBorder="1" applyAlignment="1" applyProtection="1"/>
    <xf numFmtId="0" fontId="0" fillId="0" borderId="11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0" fillId="0" borderId="16" xfId="0" applyNumberFormat="1" applyFont="1" applyFill="1" applyBorder="1" applyAlignment="1" applyProtection="1"/>
    <xf numFmtId="0" fontId="0" fillId="0" borderId="0" xfId="0"/>
    <xf numFmtId="0" fontId="19" fillId="0" borderId="0" xfId="0" applyNumberFormat="1" applyFont="1" applyFill="1" applyBorder="1" applyAlignment="1" applyProtection="1">
      <alignment vertical="top" wrapText="1"/>
    </xf>
    <xf numFmtId="0" fontId="18" fillId="0" borderId="0" xfId="0" applyNumberFormat="1" applyFont="1" applyFill="1" applyBorder="1" applyAlignment="1" applyProtection="1"/>
    <xf numFmtId="0" fontId="0" fillId="33" borderId="0" xfId="0" applyNumberFormat="1" applyFont="1" applyFill="1" applyBorder="1" applyAlignment="1" applyProtection="1">
      <alignment horizontal="left" vertical="top" wrapText="1"/>
    </xf>
    <xf numFmtId="0" fontId="0" fillId="0" borderId="47" xfId="0" applyNumberFormat="1" applyFont="1" applyFill="1" applyBorder="1" applyAlignment="1" applyProtection="1"/>
    <xf numFmtId="0" fontId="0" fillId="0" borderId="48" xfId="0" applyNumberFormat="1" applyFont="1" applyFill="1" applyBorder="1" applyAlignment="1" applyProtection="1"/>
    <xf numFmtId="0" fontId="0" fillId="0" borderId="49" xfId="0" applyNumberFormat="1" applyFont="1" applyFill="1" applyBorder="1" applyAlignment="1" applyProtection="1"/>
    <xf numFmtId="0" fontId="0" fillId="0" borderId="42" xfId="0" applyNumberFormat="1" applyFont="1" applyFill="1" applyBorder="1" applyAlignment="1" applyProtection="1"/>
    <xf numFmtId="0" fontId="0" fillId="0" borderId="43" xfId="0" applyNumberFormat="1" applyFont="1" applyFill="1" applyBorder="1" applyAlignment="1" applyProtection="1"/>
    <xf numFmtId="0" fontId="0" fillId="0" borderId="44" xfId="0" applyNumberFormat="1" applyFont="1" applyFill="1" applyBorder="1" applyAlignment="1" applyProtection="1"/>
    <xf numFmtId="0" fontId="0" fillId="0" borderId="45" xfId="0" applyNumberFormat="1" applyFont="1" applyFill="1" applyBorder="1" applyAlignment="1" applyProtection="1"/>
    <xf numFmtId="0" fontId="0" fillId="0" borderId="46" xfId="0" applyNumberFormat="1" applyFont="1" applyFill="1" applyBorder="1" applyAlignment="1" applyProtection="1"/>
    <xf numFmtId="0" fontId="0" fillId="0" borderId="39" xfId="0" applyNumberFormat="1" applyFont="1" applyFill="1" applyBorder="1" applyAlignment="1" applyProtection="1"/>
    <xf numFmtId="0" fontId="0" fillId="0" borderId="40" xfId="0" applyNumberFormat="1" applyFont="1" applyFill="1" applyBorder="1" applyAlignment="1" applyProtection="1"/>
    <xf numFmtId="0" fontId="0" fillId="0" borderId="41" xfId="0" applyNumberFormat="1" applyFont="1" applyFill="1" applyBorder="1" applyAlignment="1" applyProtection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33" xfId="0" applyNumberFormat="1" applyFont="1" applyFill="1" applyBorder="1" applyAlignment="1" applyProtection="1"/>
    <xf numFmtId="0" fontId="0" fillId="0" borderId="34" xfId="0" applyNumberFormat="1" applyFont="1" applyFill="1" applyBorder="1" applyAlignment="1" applyProtection="1"/>
    <xf numFmtId="0" fontId="0" fillId="0" borderId="35" xfId="0" applyNumberFormat="1" applyFont="1" applyFill="1" applyBorder="1" applyAlignment="1" applyProtection="1"/>
    <xf numFmtId="0" fontId="0" fillId="0" borderId="28" xfId="0" applyNumberFormat="1" applyFont="1" applyFill="1" applyBorder="1" applyAlignment="1" applyProtection="1"/>
    <xf numFmtId="0" fontId="0" fillId="0" borderId="29" xfId="0" applyNumberFormat="1" applyFont="1" applyFill="1" applyBorder="1" applyAlignment="1" applyProtection="1"/>
    <xf numFmtId="0" fontId="0" fillId="0" borderId="30" xfId="0" applyNumberFormat="1" applyFont="1" applyFill="1" applyBorder="1" applyAlignment="1" applyProtection="1"/>
    <xf numFmtId="0" fontId="0" fillId="0" borderId="31" xfId="0" applyNumberFormat="1" applyFont="1" applyFill="1" applyBorder="1" applyAlignment="1" applyProtection="1"/>
    <xf numFmtId="0" fontId="0" fillId="0" borderId="32" xfId="0" applyNumberFormat="1" applyFont="1" applyFill="1" applyBorder="1" applyAlignment="1" applyProtection="1"/>
    <xf numFmtId="0" fontId="0" fillId="0" borderId="25" xfId="0" applyNumberFormat="1" applyFont="1" applyFill="1" applyBorder="1" applyAlignment="1" applyProtection="1"/>
    <xf numFmtId="0" fontId="0" fillId="0" borderId="26" xfId="0" applyNumberFormat="1" applyFont="1" applyFill="1" applyBorder="1" applyAlignment="1" applyProtection="1"/>
    <xf numFmtId="0" fontId="0" fillId="0" borderId="27" xfId="0" applyNumberFormat="1" applyFont="1" applyFill="1" applyBorder="1" applyAlignment="1" applyProtection="1"/>
    <xf numFmtId="0" fontId="0" fillId="34" borderId="29" xfId="0" applyNumberFormat="1" applyFont="1" applyFill="1" applyBorder="1" applyAlignment="1" applyProtection="1">
      <alignment vertical="top" wrapText="1"/>
    </xf>
    <xf numFmtId="0" fontId="21" fillId="35" borderId="34" xfId="0" applyNumberFormat="1" applyFont="1" applyFill="1" applyBorder="1" applyAlignment="1" applyProtection="1">
      <alignment vertical="top" wrapText="1"/>
    </xf>
    <xf numFmtId="0" fontId="0" fillId="33" borderId="34" xfId="0" applyNumberFormat="1" applyFont="1" applyFill="1" applyBorder="1" applyAlignment="1" applyProtection="1">
      <alignment vertical="top" wrapText="1"/>
    </xf>
    <xf numFmtId="0" fontId="0" fillId="33" borderId="31" xfId="0" applyNumberFormat="1" applyFont="1" applyFill="1" applyBorder="1" applyAlignment="1" applyProtection="1">
      <alignment vertical="top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workbookViewId="0">
      <selection activeCell="I22" sqref="I22"/>
    </sheetView>
  </sheetViews>
  <sheetFormatPr defaultRowHeight="15" customHeight="1" x14ac:dyDescent="0.25"/>
  <cols>
    <col min="1" max="1" width="40.42578125" customWidth="1"/>
    <col min="2" max="2" width="31.140625" bestFit="1" customWidth="1"/>
    <col min="3" max="3" width="19.140625" bestFit="1" customWidth="1"/>
    <col min="4" max="4" width="12.85546875" bestFit="1" customWidth="1"/>
    <col min="5" max="5" width="17.85546875" bestFit="1" customWidth="1"/>
    <col min="6" max="6" width="8.140625" bestFit="1" customWidth="1"/>
  </cols>
  <sheetData>
    <row r="1" spans="1:6" ht="15" customHeight="1" x14ac:dyDescent="0.25">
      <c r="A1" t="s">
        <v>550</v>
      </c>
    </row>
    <row r="2" spans="1:6" ht="20.100000000000001" customHeight="1" x14ac:dyDescent="0.25">
      <c r="A2" s="1" t="s">
        <v>0</v>
      </c>
      <c r="B2" t="s">
        <v>1</v>
      </c>
      <c r="C2" t="s">
        <v>1</v>
      </c>
    </row>
    <row r="3" spans="1:6" ht="60" customHeight="1" x14ac:dyDescent="0.25">
      <c r="A3" s="61" t="s">
        <v>2</v>
      </c>
      <c r="B3" s="61"/>
      <c r="C3" s="61"/>
      <c r="D3" s="61"/>
      <c r="E3" s="61"/>
      <c r="F3" s="61"/>
    </row>
    <row r="4" spans="1:6" ht="60" customHeight="1" x14ac:dyDescent="0.25">
      <c r="A4" s="61" t="s">
        <v>1</v>
      </c>
      <c r="B4" s="61"/>
      <c r="C4" s="61"/>
      <c r="D4" s="61"/>
      <c r="E4" s="61"/>
      <c r="F4" s="61"/>
    </row>
    <row r="5" spans="1:6" ht="15" customHeight="1" x14ac:dyDescent="0.25">
      <c r="A5" t="s">
        <v>3</v>
      </c>
      <c r="B5" s="60" t="s">
        <v>4</v>
      </c>
      <c r="C5" s="60"/>
      <c r="D5" t="s">
        <v>1</v>
      </c>
      <c r="E5" t="s">
        <v>1</v>
      </c>
    </row>
    <row r="6" spans="1:6" ht="15" customHeight="1" x14ac:dyDescent="0.25">
      <c r="A6" t="s">
        <v>5</v>
      </c>
      <c r="B6" s="60" t="s">
        <v>6</v>
      </c>
      <c r="C6" s="60"/>
      <c r="D6" t="s">
        <v>1</v>
      </c>
      <c r="E6" t="s">
        <v>1</v>
      </c>
    </row>
    <row r="7" spans="1:6" ht="20.100000000000001" customHeight="1" x14ac:dyDescent="0.25">
      <c r="A7" s="1" t="s">
        <v>7</v>
      </c>
      <c r="B7" t="s">
        <v>1</v>
      </c>
      <c r="C7" t="s">
        <v>1</v>
      </c>
      <c r="D7" t="s">
        <v>1</v>
      </c>
      <c r="E7" t="s">
        <v>1</v>
      </c>
    </row>
    <row r="8" spans="1:6" ht="15" customHeight="1" x14ac:dyDescent="0.25">
      <c r="B8" s="62" t="s">
        <v>8</v>
      </c>
      <c r="C8" s="62"/>
      <c r="D8" s="62" t="s">
        <v>9</v>
      </c>
      <c r="E8" s="62"/>
      <c r="F8" s="62"/>
    </row>
    <row r="9" spans="1:6" ht="15" customHeight="1" x14ac:dyDescent="0.25">
      <c r="A9" t="s">
        <v>10</v>
      </c>
      <c r="B9" s="60" t="s">
        <v>11</v>
      </c>
      <c r="C9" s="60"/>
      <c r="D9" s="60">
        <v>400</v>
      </c>
      <c r="E9" s="60"/>
      <c r="F9" s="60"/>
    </row>
    <row r="10" spans="1:6" ht="15" customHeight="1" x14ac:dyDescent="0.25">
      <c r="A10" t="s">
        <v>12</v>
      </c>
      <c r="B10" s="60" t="s">
        <v>13</v>
      </c>
      <c r="C10" s="60"/>
      <c r="D10" s="60">
        <v>3</v>
      </c>
      <c r="E10" s="60"/>
      <c r="F10" s="60"/>
    </row>
    <row r="11" spans="1:6" ht="15" customHeight="1" x14ac:dyDescent="0.25">
      <c r="A11" t="s">
        <v>14</v>
      </c>
      <c r="B11" s="60" t="s">
        <v>15</v>
      </c>
      <c r="C11" s="60"/>
      <c r="D11" s="60">
        <v>4</v>
      </c>
      <c r="E11" s="60"/>
      <c r="F11" s="60"/>
    </row>
    <row r="12" spans="1:6" ht="15" customHeight="1" x14ac:dyDescent="0.25">
      <c r="A12" t="s">
        <v>16</v>
      </c>
      <c r="B12" s="60" t="s">
        <v>15</v>
      </c>
      <c r="C12" s="60"/>
      <c r="D12" s="60">
        <v>5</v>
      </c>
      <c r="E12" s="60"/>
      <c r="F12" s="60"/>
    </row>
    <row r="13" spans="1:6" ht="15" customHeight="1" x14ac:dyDescent="0.25">
      <c r="A13" t="s">
        <v>17</v>
      </c>
      <c r="B13" s="60" t="s">
        <v>18</v>
      </c>
      <c r="C13" s="60"/>
      <c r="D13" s="60">
        <v>3</v>
      </c>
      <c r="E13" s="60"/>
      <c r="F13" s="60"/>
    </row>
    <row r="14" spans="1:6" ht="15" customHeight="1" x14ac:dyDescent="0.25">
      <c r="A14" t="s">
        <v>19</v>
      </c>
      <c r="B14" s="60" t="s">
        <v>20</v>
      </c>
      <c r="C14" s="60"/>
      <c r="D14" s="60">
        <v>2</v>
      </c>
      <c r="E14" s="60"/>
      <c r="F14" s="60"/>
    </row>
    <row r="15" spans="1:6" ht="15" customHeight="1" x14ac:dyDescent="0.25">
      <c r="A15" t="s">
        <v>21</v>
      </c>
      <c r="B15" s="60" t="s">
        <v>22</v>
      </c>
      <c r="C15" s="60"/>
      <c r="D15" s="60">
        <v>3</v>
      </c>
      <c r="E15" s="60"/>
      <c r="F15" s="60"/>
    </row>
    <row r="16" spans="1:6" ht="15" customHeight="1" x14ac:dyDescent="0.25">
      <c r="A16" t="s">
        <v>23</v>
      </c>
      <c r="B16" s="60" t="s">
        <v>24</v>
      </c>
      <c r="C16" s="60"/>
      <c r="D16" s="60">
        <v>10</v>
      </c>
      <c r="E16" s="60"/>
      <c r="F16" s="60"/>
    </row>
    <row r="17" spans="1:6" ht="15" customHeight="1" x14ac:dyDescent="0.25">
      <c r="A17" t="s">
        <v>25</v>
      </c>
      <c r="B17" s="60" t="s">
        <v>24</v>
      </c>
      <c r="C17" s="60"/>
      <c r="D17" s="60">
        <v>10</v>
      </c>
      <c r="E17" s="60"/>
      <c r="F17" s="60"/>
    </row>
    <row r="18" spans="1:6" ht="15" customHeight="1" x14ac:dyDescent="0.25">
      <c r="A18" t="s">
        <v>26</v>
      </c>
      <c r="B18" s="60" t="s">
        <v>24</v>
      </c>
      <c r="C18" s="60"/>
      <c r="D18" s="60">
        <v>10</v>
      </c>
      <c r="E18" s="60"/>
      <c r="F18" s="60"/>
    </row>
    <row r="19" spans="1:6" ht="15" customHeight="1" x14ac:dyDescent="0.25">
      <c r="A19" t="s">
        <v>27</v>
      </c>
      <c r="B19" s="60" t="s">
        <v>24</v>
      </c>
      <c r="C19" s="60"/>
      <c r="D19" s="60">
        <v>5</v>
      </c>
      <c r="E19" s="60"/>
      <c r="F19" s="60"/>
    </row>
    <row r="20" spans="1:6" ht="15" customHeight="1" x14ac:dyDescent="0.25">
      <c r="A20" t="s">
        <v>28</v>
      </c>
      <c r="B20" s="60" t="s">
        <v>24</v>
      </c>
      <c r="C20" s="60"/>
      <c r="D20" s="60">
        <v>5</v>
      </c>
      <c r="E20" s="60"/>
      <c r="F20" s="60"/>
    </row>
    <row r="21" spans="1:6" ht="15" customHeight="1" x14ac:dyDescent="0.25">
      <c r="A21" t="s">
        <v>29</v>
      </c>
      <c r="B21" s="60" t="s">
        <v>24</v>
      </c>
      <c r="C21" s="60"/>
      <c r="D21" s="60">
        <v>5</v>
      </c>
      <c r="E21" s="60"/>
      <c r="F21" s="60"/>
    </row>
    <row r="22" spans="1:6" ht="15" customHeight="1" x14ac:dyDescent="0.25">
      <c r="A22" t="s">
        <v>30</v>
      </c>
      <c r="B22" s="60" t="s">
        <v>31</v>
      </c>
      <c r="C22" s="60"/>
      <c r="D22" s="60">
        <v>45</v>
      </c>
      <c r="E22" s="60"/>
      <c r="F22" s="60"/>
    </row>
    <row r="23" spans="1:6" ht="15" customHeight="1" x14ac:dyDescent="0.25">
      <c r="A23" t="s">
        <v>32</v>
      </c>
      <c r="B23" s="60" t="s">
        <v>31</v>
      </c>
      <c r="C23" s="60"/>
      <c r="D23" s="60">
        <v>45</v>
      </c>
      <c r="E23" s="60"/>
      <c r="F23" s="60"/>
    </row>
    <row r="24" spans="1:6" ht="15" customHeight="1" x14ac:dyDescent="0.25">
      <c r="A24" t="s">
        <v>33</v>
      </c>
      <c r="B24" s="60" t="s">
        <v>34</v>
      </c>
      <c r="C24" s="60"/>
      <c r="D24" s="60">
        <v>2</v>
      </c>
      <c r="E24" s="60"/>
      <c r="F24" s="60"/>
    </row>
    <row r="25" spans="1:6" ht="15" customHeight="1" x14ac:dyDescent="0.25">
      <c r="A25" t="s">
        <v>35</v>
      </c>
      <c r="B25" s="60" t="s">
        <v>36</v>
      </c>
      <c r="C25" s="60"/>
      <c r="D25" s="60">
        <v>1</v>
      </c>
      <c r="E25" s="60"/>
      <c r="F25" s="60"/>
    </row>
    <row r="26" spans="1:6" ht="15" customHeight="1" x14ac:dyDescent="0.25">
      <c r="A26" t="s">
        <v>37</v>
      </c>
      <c r="B26" s="60" t="s">
        <v>36</v>
      </c>
      <c r="C26" s="60"/>
      <c r="D26" s="60">
        <v>1</v>
      </c>
      <c r="E26" s="60"/>
      <c r="F26" s="60"/>
    </row>
    <row r="27" spans="1:6" ht="15" customHeight="1" x14ac:dyDescent="0.25">
      <c r="A27" t="s">
        <v>38</v>
      </c>
      <c r="B27" s="60" t="s">
        <v>36</v>
      </c>
      <c r="C27" s="60"/>
      <c r="D27" s="60">
        <v>1</v>
      </c>
      <c r="E27" s="60"/>
      <c r="F27" s="60"/>
    </row>
    <row r="28" spans="1:6" ht="15" customHeight="1" x14ac:dyDescent="0.25">
      <c r="A28" t="s">
        <v>39</v>
      </c>
      <c r="B28" s="60" t="s">
        <v>40</v>
      </c>
      <c r="C28" s="60"/>
      <c r="D28" s="60">
        <v>1</v>
      </c>
      <c r="E28" s="60"/>
      <c r="F28" s="60"/>
    </row>
    <row r="29" spans="1:6" ht="15" customHeight="1" x14ac:dyDescent="0.25">
      <c r="B29" s="53" t="s">
        <v>41</v>
      </c>
      <c r="C29" s="53"/>
      <c r="D29" s="53" t="s">
        <v>42</v>
      </c>
      <c r="E29" s="53"/>
      <c r="F29" s="53"/>
    </row>
    <row r="30" spans="1:6" ht="20.100000000000001" customHeight="1" x14ac:dyDescent="0.25">
      <c r="A30" s="1" t="s">
        <v>43</v>
      </c>
      <c r="B30" t="s">
        <v>1</v>
      </c>
      <c r="C30" t="s">
        <v>1</v>
      </c>
      <c r="D30" t="s">
        <v>1</v>
      </c>
      <c r="E30" t="s">
        <v>1</v>
      </c>
    </row>
    <row r="31" spans="1:6" ht="32.1" customHeight="1" thickBot="1" x14ac:dyDescent="0.3">
      <c r="A31" s="2" t="s">
        <v>44</v>
      </c>
      <c r="B31" s="53" t="s">
        <v>45</v>
      </c>
      <c r="C31" s="53"/>
      <c r="D31" s="53" t="s">
        <v>46</v>
      </c>
      <c r="E31" s="53"/>
      <c r="F31" s="53"/>
    </row>
    <row r="32" spans="1:6" ht="15" customHeight="1" x14ac:dyDescent="0.25">
      <c r="A32" s="3" t="s">
        <v>11</v>
      </c>
      <c r="B32" s="45"/>
      <c r="C32" s="45"/>
      <c r="D32" s="54"/>
      <c r="E32" s="55"/>
      <c r="F32" s="56"/>
    </row>
    <row r="33" spans="1:6" ht="15" customHeight="1" x14ac:dyDescent="0.25">
      <c r="A33" s="4" t="s">
        <v>47</v>
      </c>
      <c r="B33" s="45">
        <v>400</v>
      </c>
      <c r="C33" s="45"/>
      <c r="D33" s="57">
        <f>B33</f>
        <v>400</v>
      </c>
      <c r="E33" s="58"/>
      <c r="F33" s="59"/>
    </row>
    <row r="34" spans="1:6" ht="15" customHeight="1" thickBot="1" x14ac:dyDescent="0.3">
      <c r="A34" s="4" t="s">
        <v>48</v>
      </c>
      <c r="B34" s="45">
        <v>0.8</v>
      </c>
      <c r="C34" s="45"/>
      <c r="D34" s="46"/>
      <c r="E34" s="47"/>
      <c r="F34" s="48"/>
    </row>
    <row r="35" spans="1:6" ht="15" customHeight="1" thickBot="1" x14ac:dyDescent="0.3">
      <c r="A35" s="8" t="s">
        <v>1</v>
      </c>
      <c r="B35" s="49" t="s">
        <v>1</v>
      </c>
      <c r="C35" s="49"/>
      <c r="D35" s="49"/>
      <c r="E35" s="49"/>
      <c r="F35" s="49"/>
    </row>
    <row r="36" spans="1:6" ht="15" customHeight="1" thickBot="1" x14ac:dyDescent="0.3">
      <c r="A36" s="4" t="s">
        <v>49</v>
      </c>
      <c r="B36" s="45" t="s">
        <v>50</v>
      </c>
      <c r="C36" s="45"/>
      <c r="D36" s="50" t="s">
        <v>1</v>
      </c>
      <c r="E36" s="51"/>
      <c r="F36" s="52"/>
    </row>
    <row r="37" spans="1:6" ht="32.1" customHeight="1" thickBot="1" x14ac:dyDescent="0.3">
      <c r="A37" s="2" t="s">
        <v>44</v>
      </c>
      <c r="B37" s="53" t="s">
        <v>45</v>
      </c>
      <c r="C37" s="53"/>
      <c r="D37" s="53" t="s">
        <v>46</v>
      </c>
      <c r="E37" s="53"/>
      <c r="F37" s="53"/>
    </row>
    <row r="38" spans="1:6" ht="15" customHeight="1" x14ac:dyDescent="0.25">
      <c r="A38" s="3" t="s">
        <v>13</v>
      </c>
      <c r="B38" s="45"/>
      <c r="C38" s="45"/>
      <c r="D38" s="54"/>
      <c r="E38" s="55"/>
      <c r="F38" s="56"/>
    </row>
    <row r="39" spans="1:6" ht="15" customHeight="1" x14ac:dyDescent="0.25">
      <c r="A39" s="4" t="s">
        <v>47</v>
      </c>
      <c r="B39" s="45">
        <v>3</v>
      </c>
      <c r="C39" s="45"/>
      <c r="D39" s="57">
        <f>B39</f>
        <v>3</v>
      </c>
      <c r="E39" s="58"/>
      <c r="F39" s="59"/>
    </row>
    <row r="40" spans="1:6" ht="15" customHeight="1" thickBot="1" x14ac:dyDescent="0.3">
      <c r="A40" s="4" t="s">
        <v>48</v>
      </c>
      <c r="B40" s="45">
        <v>20</v>
      </c>
      <c r="C40" s="45"/>
      <c r="D40" s="46"/>
      <c r="E40" s="47"/>
      <c r="F40" s="48"/>
    </row>
    <row r="41" spans="1:6" ht="15" customHeight="1" thickBot="1" x14ac:dyDescent="0.3">
      <c r="A41" s="8" t="s">
        <v>1</v>
      </c>
      <c r="B41" s="49" t="s">
        <v>1</v>
      </c>
      <c r="C41" s="49"/>
      <c r="D41" s="49"/>
      <c r="E41" s="49"/>
      <c r="F41" s="49"/>
    </row>
    <row r="42" spans="1:6" ht="15" customHeight="1" thickBot="1" x14ac:dyDescent="0.3">
      <c r="A42" s="4" t="s">
        <v>49</v>
      </c>
      <c r="B42" s="45" t="s">
        <v>51</v>
      </c>
      <c r="C42" s="45"/>
      <c r="D42" s="50" t="s">
        <v>1</v>
      </c>
      <c r="E42" s="51"/>
      <c r="F42" s="52"/>
    </row>
    <row r="43" spans="1:6" ht="32.1" customHeight="1" thickBot="1" x14ac:dyDescent="0.3">
      <c r="A43" s="2" t="s">
        <v>44</v>
      </c>
      <c r="B43" s="53" t="s">
        <v>45</v>
      </c>
      <c r="C43" s="53"/>
      <c r="D43" s="53" t="s">
        <v>46</v>
      </c>
      <c r="E43" s="53"/>
      <c r="F43" s="53"/>
    </row>
    <row r="44" spans="1:6" ht="15" customHeight="1" x14ac:dyDescent="0.25">
      <c r="A44" s="3" t="s">
        <v>15</v>
      </c>
      <c r="B44" s="45"/>
      <c r="C44" s="45"/>
      <c r="D44" s="54"/>
      <c r="E44" s="55"/>
      <c r="F44" s="56"/>
    </row>
    <row r="45" spans="1:6" ht="15" customHeight="1" x14ac:dyDescent="0.25">
      <c r="A45" s="4" t="s">
        <v>47</v>
      </c>
      <c r="B45" s="45">
        <v>4</v>
      </c>
      <c r="C45" s="45"/>
      <c r="D45" s="57">
        <f>B45</f>
        <v>4</v>
      </c>
      <c r="E45" s="58"/>
      <c r="F45" s="59"/>
    </row>
    <row r="46" spans="1:6" ht="15" customHeight="1" thickBot="1" x14ac:dyDescent="0.3">
      <c r="A46" s="4" t="s">
        <v>48</v>
      </c>
      <c r="B46" s="45">
        <v>20</v>
      </c>
      <c r="C46" s="45"/>
      <c r="D46" s="46"/>
      <c r="E46" s="47"/>
      <c r="F46" s="48"/>
    </row>
    <row r="47" spans="1:6" ht="15" customHeight="1" thickBot="1" x14ac:dyDescent="0.3">
      <c r="A47" s="8" t="s">
        <v>1</v>
      </c>
      <c r="B47" s="49" t="s">
        <v>1</v>
      </c>
      <c r="C47" s="49"/>
      <c r="D47" s="49"/>
      <c r="E47" s="49"/>
      <c r="F47" s="49"/>
    </row>
    <row r="48" spans="1:6" ht="15" customHeight="1" thickBot="1" x14ac:dyDescent="0.3">
      <c r="A48" s="4" t="s">
        <v>49</v>
      </c>
      <c r="B48" s="45" t="s">
        <v>52</v>
      </c>
      <c r="C48" s="45"/>
      <c r="D48" s="50" t="s">
        <v>1</v>
      </c>
      <c r="E48" s="51"/>
      <c r="F48" s="52"/>
    </row>
    <row r="49" spans="1:6" ht="32.1" customHeight="1" thickBot="1" x14ac:dyDescent="0.3">
      <c r="A49" s="2" t="s">
        <v>44</v>
      </c>
      <c r="B49" s="53" t="s">
        <v>45</v>
      </c>
      <c r="C49" s="53"/>
      <c r="D49" s="53" t="s">
        <v>46</v>
      </c>
      <c r="E49" s="53"/>
      <c r="F49" s="53"/>
    </row>
    <row r="50" spans="1:6" ht="15" customHeight="1" x14ac:dyDescent="0.25">
      <c r="A50" s="3" t="s">
        <v>15</v>
      </c>
      <c r="B50" s="45"/>
      <c r="C50" s="45"/>
      <c r="D50" s="54"/>
      <c r="E50" s="55"/>
      <c r="F50" s="56"/>
    </row>
    <row r="51" spans="1:6" ht="15" customHeight="1" x14ac:dyDescent="0.25">
      <c r="A51" s="4" t="s">
        <v>47</v>
      </c>
      <c r="B51" s="45">
        <v>5</v>
      </c>
      <c r="C51" s="45"/>
      <c r="D51" s="57">
        <f>B51</f>
        <v>5</v>
      </c>
      <c r="E51" s="58"/>
      <c r="F51" s="59"/>
    </row>
    <row r="52" spans="1:6" ht="15" customHeight="1" thickBot="1" x14ac:dyDescent="0.3">
      <c r="A52" s="4" t="s">
        <v>48</v>
      </c>
      <c r="B52" s="45">
        <v>20</v>
      </c>
      <c r="C52" s="45"/>
      <c r="D52" s="46"/>
      <c r="E52" s="47"/>
      <c r="F52" s="48"/>
    </row>
    <row r="53" spans="1:6" ht="15" customHeight="1" thickBot="1" x14ac:dyDescent="0.3">
      <c r="A53" s="8" t="s">
        <v>1</v>
      </c>
      <c r="B53" s="49" t="s">
        <v>1</v>
      </c>
      <c r="C53" s="49"/>
      <c r="D53" s="49"/>
      <c r="E53" s="49"/>
      <c r="F53" s="49"/>
    </row>
    <row r="54" spans="1:6" ht="15" customHeight="1" thickBot="1" x14ac:dyDescent="0.3">
      <c r="A54" s="4" t="s">
        <v>49</v>
      </c>
      <c r="B54" s="45" t="s">
        <v>53</v>
      </c>
      <c r="C54" s="45"/>
      <c r="D54" s="50" t="s">
        <v>1</v>
      </c>
      <c r="E54" s="51"/>
      <c r="F54" s="52"/>
    </row>
    <row r="55" spans="1:6" ht="32.1" customHeight="1" thickBot="1" x14ac:dyDescent="0.3">
      <c r="A55" s="2" t="s">
        <v>44</v>
      </c>
      <c r="B55" s="53" t="s">
        <v>45</v>
      </c>
      <c r="C55" s="53"/>
      <c r="D55" s="53" t="s">
        <v>46</v>
      </c>
      <c r="E55" s="53"/>
      <c r="F55" s="53"/>
    </row>
    <row r="56" spans="1:6" ht="15" customHeight="1" x14ac:dyDescent="0.25">
      <c r="A56" s="3" t="s">
        <v>18</v>
      </c>
      <c r="B56" s="45"/>
      <c r="C56" s="45"/>
      <c r="D56" s="54"/>
      <c r="E56" s="55"/>
      <c r="F56" s="56"/>
    </row>
    <row r="57" spans="1:6" ht="15" customHeight="1" x14ac:dyDescent="0.25">
      <c r="A57" s="4" t="s">
        <v>47</v>
      </c>
      <c r="B57" s="45">
        <v>3</v>
      </c>
      <c r="C57" s="45"/>
      <c r="D57" s="57">
        <f>B57</f>
        <v>3</v>
      </c>
      <c r="E57" s="58"/>
      <c r="F57" s="59"/>
    </row>
    <row r="58" spans="1:6" ht="15" customHeight="1" thickBot="1" x14ac:dyDescent="0.3">
      <c r="A58" s="4" t="s">
        <v>48</v>
      </c>
      <c r="B58" s="45">
        <v>100</v>
      </c>
      <c r="C58" s="45"/>
      <c r="D58" s="46"/>
      <c r="E58" s="47"/>
      <c r="F58" s="48"/>
    </row>
    <row r="59" spans="1:6" ht="15" customHeight="1" thickBot="1" x14ac:dyDescent="0.3">
      <c r="A59" s="8" t="s">
        <v>1</v>
      </c>
      <c r="B59" s="49" t="s">
        <v>1</v>
      </c>
      <c r="C59" s="49"/>
      <c r="D59" s="49"/>
      <c r="E59" s="49"/>
      <c r="F59" s="49"/>
    </row>
    <row r="60" spans="1:6" ht="15" customHeight="1" thickBot="1" x14ac:dyDescent="0.3">
      <c r="A60" s="4" t="s">
        <v>49</v>
      </c>
      <c r="B60" s="45" t="s">
        <v>54</v>
      </c>
      <c r="C60" s="45"/>
      <c r="D60" s="50" t="s">
        <v>1</v>
      </c>
      <c r="E60" s="51"/>
      <c r="F60" s="52"/>
    </row>
    <row r="61" spans="1:6" ht="32.1" customHeight="1" thickBot="1" x14ac:dyDescent="0.3">
      <c r="A61" s="2" t="s">
        <v>44</v>
      </c>
      <c r="B61" s="53" t="s">
        <v>45</v>
      </c>
      <c r="C61" s="53"/>
      <c r="D61" s="53" t="s">
        <v>46</v>
      </c>
      <c r="E61" s="53"/>
      <c r="F61" s="53"/>
    </row>
    <row r="62" spans="1:6" ht="15" customHeight="1" x14ac:dyDescent="0.25">
      <c r="A62" s="3" t="s">
        <v>20</v>
      </c>
      <c r="B62" s="45"/>
      <c r="C62" s="45"/>
      <c r="D62" s="54"/>
      <c r="E62" s="55"/>
      <c r="F62" s="56"/>
    </row>
    <row r="63" spans="1:6" ht="15" customHeight="1" x14ac:dyDescent="0.25">
      <c r="A63" s="4" t="s">
        <v>47</v>
      </c>
      <c r="B63" s="45">
        <v>2</v>
      </c>
      <c r="C63" s="45"/>
      <c r="D63" s="57">
        <f>B63</f>
        <v>2</v>
      </c>
      <c r="E63" s="58"/>
      <c r="F63" s="59"/>
    </row>
    <row r="64" spans="1:6" ht="15" customHeight="1" thickBot="1" x14ac:dyDescent="0.3">
      <c r="A64" s="4" t="s">
        <v>48</v>
      </c>
      <c r="B64" s="45">
        <v>50</v>
      </c>
      <c r="C64" s="45"/>
      <c r="D64" s="46"/>
      <c r="E64" s="47"/>
      <c r="F64" s="48"/>
    </row>
    <row r="65" spans="1:6" ht="15" customHeight="1" thickBot="1" x14ac:dyDescent="0.3">
      <c r="A65" s="8" t="s">
        <v>1</v>
      </c>
      <c r="B65" s="49" t="s">
        <v>1</v>
      </c>
      <c r="C65" s="49"/>
      <c r="D65" s="49"/>
      <c r="E65" s="49"/>
      <c r="F65" s="49"/>
    </row>
    <row r="66" spans="1:6" ht="15" customHeight="1" thickBot="1" x14ac:dyDescent="0.3">
      <c r="A66" s="4" t="s">
        <v>49</v>
      </c>
      <c r="B66" s="45" t="s">
        <v>55</v>
      </c>
      <c r="C66" s="45"/>
      <c r="D66" s="50" t="s">
        <v>1</v>
      </c>
      <c r="E66" s="51"/>
      <c r="F66" s="52"/>
    </row>
    <row r="67" spans="1:6" ht="32.1" customHeight="1" thickBot="1" x14ac:dyDescent="0.3">
      <c r="A67" s="2" t="s">
        <v>44</v>
      </c>
      <c r="B67" s="53" t="s">
        <v>45</v>
      </c>
      <c r="C67" s="53"/>
      <c r="D67" s="53" t="s">
        <v>46</v>
      </c>
      <c r="E67" s="53"/>
      <c r="F67" s="53"/>
    </row>
    <row r="68" spans="1:6" ht="15" customHeight="1" x14ac:dyDescent="0.25">
      <c r="A68" s="3" t="s">
        <v>22</v>
      </c>
      <c r="B68" s="45"/>
      <c r="C68" s="45"/>
      <c r="D68" s="54"/>
      <c r="E68" s="55"/>
      <c r="F68" s="56"/>
    </row>
    <row r="69" spans="1:6" ht="15" customHeight="1" x14ac:dyDescent="0.25">
      <c r="A69" s="4" t="s">
        <v>47</v>
      </c>
      <c r="B69" s="45">
        <v>3</v>
      </c>
      <c r="C69" s="45"/>
      <c r="D69" s="57">
        <f>B69</f>
        <v>3</v>
      </c>
      <c r="E69" s="58"/>
      <c r="F69" s="59"/>
    </row>
    <row r="70" spans="1:6" ht="15" customHeight="1" thickBot="1" x14ac:dyDescent="0.3">
      <c r="A70" s="4" t="s">
        <v>48</v>
      </c>
      <c r="B70" s="45">
        <v>30</v>
      </c>
      <c r="C70" s="45"/>
      <c r="D70" s="46"/>
      <c r="E70" s="47"/>
      <c r="F70" s="48"/>
    </row>
    <row r="71" spans="1:6" ht="15" customHeight="1" thickBot="1" x14ac:dyDescent="0.3">
      <c r="A71" s="8" t="s">
        <v>1</v>
      </c>
      <c r="B71" s="49" t="s">
        <v>1</v>
      </c>
      <c r="C71" s="49"/>
      <c r="D71" s="49"/>
      <c r="E71" s="49"/>
      <c r="F71" s="49"/>
    </row>
    <row r="72" spans="1:6" ht="15" customHeight="1" thickBot="1" x14ac:dyDescent="0.3">
      <c r="A72" s="4" t="s">
        <v>49</v>
      </c>
      <c r="B72" s="45" t="s">
        <v>56</v>
      </c>
      <c r="C72" s="45"/>
      <c r="D72" s="50" t="s">
        <v>1</v>
      </c>
      <c r="E72" s="51"/>
      <c r="F72" s="52"/>
    </row>
    <row r="73" spans="1:6" ht="32.1" customHeight="1" thickBot="1" x14ac:dyDescent="0.3">
      <c r="A73" s="2" t="s">
        <v>44</v>
      </c>
      <c r="B73" s="53" t="s">
        <v>45</v>
      </c>
      <c r="C73" s="53"/>
      <c r="D73" s="53" t="s">
        <v>46</v>
      </c>
      <c r="E73" s="53"/>
      <c r="F73" s="53"/>
    </row>
    <row r="74" spans="1:6" ht="15" customHeight="1" x14ac:dyDescent="0.25">
      <c r="A74" s="3" t="s">
        <v>24</v>
      </c>
      <c r="B74" s="45"/>
      <c r="C74" s="45"/>
      <c r="D74" s="54"/>
      <c r="E74" s="55"/>
      <c r="F74" s="56"/>
    </row>
    <row r="75" spans="1:6" ht="15" customHeight="1" x14ac:dyDescent="0.25">
      <c r="A75" s="4" t="s">
        <v>47</v>
      </c>
      <c r="B75" s="45">
        <v>10</v>
      </c>
      <c r="C75" s="45"/>
      <c r="D75" s="57">
        <f>B75</f>
        <v>10</v>
      </c>
      <c r="E75" s="58"/>
      <c r="F75" s="59"/>
    </row>
    <row r="76" spans="1:6" ht="15" customHeight="1" thickBot="1" x14ac:dyDescent="0.3">
      <c r="A76" s="4" t="s">
        <v>48</v>
      </c>
      <c r="B76" s="45">
        <v>5</v>
      </c>
      <c r="C76" s="45"/>
      <c r="D76" s="46"/>
      <c r="E76" s="47"/>
      <c r="F76" s="48"/>
    </row>
    <row r="77" spans="1:6" ht="15" customHeight="1" thickBot="1" x14ac:dyDescent="0.3">
      <c r="A77" s="8" t="s">
        <v>1</v>
      </c>
      <c r="B77" s="49" t="s">
        <v>1</v>
      </c>
      <c r="C77" s="49"/>
      <c r="D77" s="49"/>
      <c r="E77" s="49"/>
      <c r="F77" s="49"/>
    </row>
    <row r="78" spans="1:6" ht="15" customHeight="1" thickBot="1" x14ac:dyDescent="0.3">
      <c r="A78" s="4" t="s">
        <v>49</v>
      </c>
      <c r="B78" s="45" t="s">
        <v>57</v>
      </c>
      <c r="C78" s="45"/>
      <c r="D78" s="50" t="s">
        <v>1</v>
      </c>
      <c r="E78" s="51"/>
      <c r="F78" s="52"/>
    </row>
    <row r="79" spans="1:6" ht="32.1" customHeight="1" thickBot="1" x14ac:dyDescent="0.3">
      <c r="A79" s="2" t="s">
        <v>44</v>
      </c>
      <c r="B79" s="53" t="s">
        <v>45</v>
      </c>
      <c r="C79" s="53"/>
      <c r="D79" s="53" t="s">
        <v>46</v>
      </c>
      <c r="E79" s="53"/>
      <c r="F79" s="53"/>
    </row>
    <row r="80" spans="1:6" ht="15" customHeight="1" x14ac:dyDescent="0.25">
      <c r="A80" s="3" t="s">
        <v>24</v>
      </c>
      <c r="B80" s="45"/>
      <c r="C80" s="45"/>
      <c r="D80" s="54"/>
      <c r="E80" s="55"/>
      <c r="F80" s="56"/>
    </row>
    <row r="81" spans="1:6" ht="15" customHeight="1" x14ac:dyDescent="0.25">
      <c r="A81" s="4" t="s">
        <v>47</v>
      </c>
      <c r="B81" s="45">
        <v>10</v>
      </c>
      <c r="C81" s="45"/>
      <c r="D81" s="57">
        <f>B81</f>
        <v>10</v>
      </c>
      <c r="E81" s="58"/>
      <c r="F81" s="59"/>
    </row>
    <row r="82" spans="1:6" ht="15" customHeight="1" thickBot="1" x14ac:dyDescent="0.3">
      <c r="A82" s="4" t="s">
        <v>48</v>
      </c>
      <c r="B82" s="45">
        <v>5</v>
      </c>
      <c r="C82" s="45"/>
      <c r="D82" s="46"/>
      <c r="E82" s="47"/>
      <c r="F82" s="48"/>
    </row>
    <row r="83" spans="1:6" ht="15" customHeight="1" thickBot="1" x14ac:dyDescent="0.3">
      <c r="A83" s="8" t="s">
        <v>1</v>
      </c>
      <c r="B83" s="49" t="s">
        <v>1</v>
      </c>
      <c r="C83" s="49"/>
      <c r="D83" s="49"/>
      <c r="E83" s="49"/>
      <c r="F83" s="49"/>
    </row>
    <row r="84" spans="1:6" ht="15" customHeight="1" thickBot="1" x14ac:dyDescent="0.3">
      <c r="A84" s="4" t="s">
        <v>58</v>
      </c>
      <c r="B84" s="45" t="s">
        <v>59</v>
      </c>
      <c r="C84" s="45"/>
      <c r="D84" s="50" t="s">
        <v>1</v>
      </c>
      <c r="E84" s="51"/>
      <c r="F84" s="52"/>
    </row>
    <row r="85" spans="1:6" ht="32.1" customHeight="1" thickBot="1" x14ac:dyDescent="0.3">
      <c r="A85" s="2" t="s">
        <v>44</v>
      </c>
      <c r="B85" s="53" t="s">
        <v>45</v>
      </c>
      <c r="C85" s="53"/>
      <c r="D85" s="53" t="s">
        <v>46</v>
      </c>
      <c r="E85" s="53"/>
      <c r="F85" s="53"/>
    </row>
    <row r="86" spans="1:6" ht="15" customHeight="1" x14ac:dyDescent="0.25">
      <c r="A86" s="3" t="s">
        <v>24</v>
      </c>
      <c r="B86" s="45"/>
      <c r="C86" s="45"/>
      <c r="D86" s="54"/>
      <c r="E86" s="55"/>
      <c r="F86" s="56"/>
    </row>
    <row r="87" spans="1:6" ht="15" customHeight="1" x14ac:dyDescent="0.25">
      <c r="A87" s="4" t="s">
        <v>47</v>
      </c>
      <c r="B87" s="45">
        <v>10</v>
      </c>
      <c r="C87" s="45"/>
      <c r="D87" s="57">
        <f>B87</f>
        <v>10</v>
      </c>
      <c r="E87" s="58"/>
      <c r="F87" s="59"/>
    </row>
    <row r="88" spans="1:6" ht="15" customHeight="1" thickBot="1" x14ac:dyDescent="0.3">
      <c r="A88" s="4" t="s">
        <v>48</v>
      </c>
      <c r="B88" s="45">
        <v>5</v>
      </c>
      <c r="C88" s="45"/>
      <c r="D88" s="46"/>
      <c r="E88" s="47"/>
      <c r="F88" s="48"/>
    </row>
    <row r="89" spans="1:6" ht="15" customHeight="1" thickBot="1" x14ac:dyDescent="0.3">
      <c r="A89" s="8" t="s">
        <v>1</v>
      </c>
      <c r="B89" s="49" t="s">
        <v>1</v>
      </c>
      <c r="C89" s="49"/>
      <c r="D89" s="49"/>
      <c r="E89" s="49"/>
      <c r="F89" s="49"/>
    </row>
    <row r="90" spans="1:6" ht="15" customHeight="1" thickBot="1" x14ac:dyDescent="0.3">
      <c r="A90" s="4" t="s">
        <v>49</v>
      </c>
      <c r="B90" s="45" t="s">
        <v>60</v>
      </c>
      <c r="C90" s="45"/>
      <c r="D90" s="50" t="s">
        <v>1</v>
      </c>
      <c r="E90" s="51"/>
      <c r="F90" s="52"/>
    </row>
    <row r="91" spans="1:6" ht="32.1" customHeight="1" thickBot="1" x14ac:dyDescent="0.3">
      <c r="A91" s="2" t="s">
        <v>44</v>
      </c>
      <c r="B91" s="53" t="s">
        <v>45</v>
      </c>
      <c r="C91" s="53"/>
      <c r="D91" s="53" t="s">
        <v>46</v>
      </c>
      <c r="E91" s="53"/>
      <c r="F91" s="53"/>
    </row>
    <row r="92" spans="1:6" ht="15" customHeight="1" x14ac:dyDescent="0.25">
      <c r="A92" s="3" t="s">
        <v>24</v>
      </c>
      <c r="B92" s="45"/>
      <c r="C92" s="45"/>
      <c r="D92" s="54"/>
      <c r="E92" s="55"/>
      <c r="F92" s="56"/>
    </row>
    <row r="93" spans="1:6" ht="15" customHeight="1" x14ac:dyDescent="0.25">
      <c r="A93" s="4" t="s">
        <v>47</v>
      </c>
      <c r="B93" s="45">
        <v>5</v>
      </c>
      <c r="C93" s="45"/>
      <c r="D93" s="57">
        <f>B93</f>
        <v>5</v>
      </c>
      <c r="E93" s="58"/>
      <c r="F93" s="59"/>
    </row>
    <row r="94" spans="1:6" ht="15" customHeight="1" thickBot="1" x14ac:dyDescent="0.3">
      <c r="A94" s="4" t="s">
        <v>48</v>
      </c>
      <c r="B94" s="45">
        <v>6</v>
      </c>
      <c r="C94" s="45"/>
      <c r="D94" s="46"/>
      <c r="E94" s="47"/>
      <c r="F94" s="48"/>
    </row>
    <row r="95" spans="1:6" ht="15" customHeight="1" thickBot="1" x14ac:dyDescent="0.3">
      <c r="A95" s="8" t="s">
        <v>1</v>
      </c>
      <c r="B95" s="49" t="s">
        <v>1</v>
      </c>
      <c r="C95" s="49"/>
      <c r="D95" s="49"/>
      <c r="E95" s="49"/>
      <c r="F95" s="49"/>
    </row>
    <row r="96" spans="1:6" ht="15" customHeight="1" thickBot="1" x14ac:dyDescent="0.3">
      <c r="A96" s="4" t="s">
        <v>49</v>
      </c>
      <c r="B96" s="45" t="s">
        <v>61</v>
      </c>
      <c r="C96" s="45"/>
      <c r="D96" s="50" t="s">
        <v>1</v>
      </c>
      <c r="E96" s="51"/>
      <c r="F96" s="52"/>
    </row>
    <row r="97" spans="1:6" ht="32.1" customHeight="1" thickBot="1" x14ac:dyDescent="0.3">
      <c r="A97" s="2" t="s">
        <v>44</v>
      </c>
      <c r="B97" s="53" t="s">
        <v>45</v>
      </c>
      <c r="C97" s="53"/>
      <c r="D97" s="53" t="s">
        <v>46</v>
      </c>
      <c r="E97" s="53"/>
      <c r="F97" s="53"/>
    </row>
    <row r="98" spans="1:6" ht="15" customHeight="1" x14ac:dyDescent="0.25">
      <c r="A98" s="3" t="s">
        <v>24</v>
      </c>
      <c r="B98" s="45"/>
      <c r="C98" s="45"/>
      <c r="D98" s="54"/>
      <c r="E98" s="55"/>
      <c r="F98" s="56"/>
    </row>
    <row r="99" spans="1:6" ht="15" customHeight="1" x14ac:dyDescent="0.25">
      <c r="A99" s="4" t="s">
        <v>47</v>
      </c>
      <c r="B99" s="45">
        <v>5</v>
      </c>
      <c r="C99" s="45"/>
      <c r="D99" s="57">
        <f>B99</f>
        <v>5</v>
      </c>
      <c r="E99" s="58"/>
      <c r="F99" s="59"/>
    </row>
    <row r="100" spans="1:6" ht="15" customHeight="1" thickBot="1" x14ac:dyDescent="0.3">
      <c r="A100" s="4" t="s">
        <v>48</v>
      </c>
      <c r="B100" s="45">
        <v>6</v>
      </c>
      <c r="C100" s="45"/>
      <c r="D100" s="46"/>
      <c r="E100" s="47"/>
      <c r="F100" s="48"/>
    </row>
    <row r="101" spans="1:6" ht="15" customHeight="1" thickBot="1" x14ac:dyDescent="0.3">
      <c r="A101" s="8" t="s">
        <v>1</v>
      </c>
      <c r="B101" s="49" t="s">
        <v>1</v>
      </c>
      <c r="C101" s="49"/>
      <c r="D101" s="49"/>
      <c r="E101" s="49"/>
      <c r="F101" s="49"/>
    </row>
    <row r="102" spans="1:6" ht="15" customHeight="1" thickBot="1" x14ac:dyDescent="0.3">
      <c r="A102" s="4" t="s">
        <v>49</v>
      </c>
      <c r="B102" s="45" t="s">
        <v>62</v>
      </c>
      <c r="C102" s="45"/>
      <c r="D102" s="50" t="s">
        <v>1</v>
      </c>
      <c r="E102" s="51"/>
      <c r="F102" s="52"/>
    </row>
    <row r="103" spans="1:6" ht="32.1" customHeight="1" thickBot="1" x14ac:dyDescent="0.3">
      <c r="A103" s="2" t="s">
        <v>44</v>
      </c>
      <c r="B103" s="53" t="s">
        <v>45</v>
      </c>
      <c r="C103" s="53"/>
      <c r="D103" s="53" t="s">
        <v>46</v>
      </c>
      <c r="E103" s="53"/>
      <c r="F103" s="53"/>
    </row>
    <row r="104" spans="1:6" ht="15" customHeight="1" x14ac:dyDescent="0.25">
      <c r="A104" s="3" t="s">
        <v>24</v>
      </c>
      <c r="B104" s="45"/>
      <c r="C104" s="45"/>
      <c r="D104" s="54"/>
      <c r="E104" s="55"/>
      <c r="F104" s="56"/>
    </row>
    <row r="105" spans="1:6" ht="15" customHeight="1" x14ac:dyDescent="0.25">
      <c r="A105" s="4" t="s">
        <v>47</v>
      </c>
      <c r="B105" s="45">
        <v>5</v>
      </c>
      <c r="C105" s="45"/>
      <c r="D105" s="57">
        <f>B105</f>
        <v>5</v>
      </c>
      <c r="E105" s="58"/>
      <c r="F105" s="59"/>
    </row>
    <row r="106" spans="1:6" ht="15" customHeight="1" thickBot="1" x14ac:dyDescent="0.3">
      <c r="A106" s="4" t="s">
        <v>48</v>
      </c>
      <c r="B106" s="45">
        <v>6</v>
      </c>
      <c r="C106" s="45"/>
      <c r="D106" s="46"/>
      <c r="E106" s="47"/>
      <c r="F106" s="48"/>
    </row>
    <row r="107" spans="1:6" ht="15" customHeight="1" thickBot="1" x14ac:dyDescent="0.3">
      <c r="A107" s="8" t="s">
        <v>1</v>
      </c>
      <c r="B107" s="49" t="s">
        <v>1</v>
      </c>
      <c r="C107" s="49"/>
      <c r="D107" s="49"/>
      <c r="E107" s="49"/>
      <c r="F107" s="49"/>
    </row>
    <row r="108" spans="1:6" ht="15" customHeight="1" thickBot="1" x14ac:dyDescent="0.3">
      <c r="A108" s="4" t="s">
        <v>49</v>
      </c>
      <c r="B108" s="45" t="s">
        <v>63</v>
      </c>
      <c r="C108" s="45"/>
      <c r="D108" s="50" t="s">
        <v>1</v>
      </c>
      <c r="E108" s="51"/>
      <c r="F108" s="52"/>
    </row>
    <row r="109" spans="1:6" ht="32.1" customHeight="1" thickBot="1" x14ac:dyDescent="0.3">
      <c r="A109" s="2" t="s">
        <v>44</v>
      </c>
      <c r="B109" s="53" t="s">
        <v>45</v>
      </c>
      <c r="C109" s="53"/>
      <c r="D109" s="53" t="s">
        <v>46</v>
      </c>
      <c r="E109" s="53"/>
      <c r="F109" s="53"/>
    </row>
    <row r="110" spans="1:6" ht="15" customHeight="1" x14ac:dyDescent="0.25">
      <c r="A110" s="3" t="s">
        <v>31</v>
      </c>
      <c r="B110" s="45"/>
      <c r="C110" s="45"/>
      <c r="D110" s="54"/>
      <c r="E110" s="55"/>
      <c r="F110" s="56"/>
    </row>
    <row r="111" spans="1:6" ht="15" customHeight="1" x14ac:dyDescent="0.25">
      <c r="A111" s="4" t="s">
        <v>47</v>
      </c>
      <c r="B111" s="45">
        <v>45</v>
      </c>
      <c r="C111" s="45"/>
      <c r="D111" s="57">
        <f>B111</f>
        <v>45</v>
      </c>
      <c r="E111" s="58"/>
      <c r="F111" s="59"/>
    </row>
    <row r="112" spans="1:6" ht="15" customHeight="1" thickBot="1" x14ac:dyDescent="0.3">
      <c r="A112" s="4" t="s">
        <v>48</v>
      </c>
      <c r="B112" s="45">
        <v>5</v>
      </c>
      <c r="C112" s="45"/>
      <c r="D112" s="46"/>
      <c r="E112" s="47"/>
      <c r="F112" s="48"/>
    </row>
    <row r="113" spans="1:6" ht="15" customHeight="1" thickBot="1" x14ac:dyDescent="0.3">
      <c r="A113" s="8" t="s">
        <v>1</v>
      </c>
      <c r="B113" s="49" t="s">
        <v>1</v>
      </c>
      <c r="C113" s="49"/>
      <c r="D113" s="49"/>
      <c r="E113" s="49"/>
      <c r="F113" s="49"/>
    </row>
    <row r="114" spans="1:6" ht="15" customHeight="1" thickBot="1" x14ac:dyDescent="0.3">
      <c r="A114" s="4" t="s">
        <v>49</v>
      </c>
      <c r="B114" s="45" t="s">
        <v>64</v>
      </c>
      <c r="C114" s="45"/>
      <c r="D114" s="50" t="s">
        <v>1</v>
      </c>
      <c r="E114" s="51"/>
      <c r="F114" s="52"/>
    </row>
    <row r="115" spans="1:6" ht="32.1" customHeight="1" thickBot="1" x14ac:dyDescent="0.3">
      <c r="A115" s="2" t="s">
        <v>44</v>
      </c>
      <c r="B115" s="53" t="s">
        <v>45</v>
      </c>
      <c r="C115" s="53"/>
      <c r="D115" s="53" t="s">
        <v>46</v>
      </c>
      <c r="E115" s="53"/>
      <c r="F115" s="53"/>
    </row>
    <row r="116" spans="1:6" ht="15" customHeight="1" x14ac:dyDescent="0.25">
      <c r="A116" s="3" t="s">
        <v>31</v>
      </c>
      <c r="B116" s="45"/>
      <c r="C116" s="45"/>
      <c r="D116" s="54"/>
      <c r="E116" s="55"/>
      <c r="F116" s="56"/>
    </row>
    <row r="117" spans="1:6" ht="15" customHeight="1" x14ac:dyDescent="0.25">
      <c r="A117" s="4" t="s">
        <v>47</v>
      </c>
      <c r="B117" s="45">
        <v>45</v>
      </c>
      <c r="C117" s="45"/>
      <c r="D117" s="57">
        <f>B117</f>
        <v>45</v>
      </c>
      <c r="E117" s="58"/>
      <c r="F117" s="59"/>
    </row>
    <row r="118" spans="1:6" ht="15" customHeight="1" thickBot="1" x14ac:dyDescent="0.3">
      <c r="A118" s="4" t="s">
        <v>48</v>
      </c>
      <c r="B118" s="45">
        <v>5</v>
      </c>
      <c r="C118" s="45"/>
      <c r="D118" s="46"/>
      <c r="E118" s="47"/>
      <c r="F118" s="48"/>
    </row>
    <row r="119" spans="1:6" ht="15" customHeight="1" thickBot="1" x14ac:dyDescent="0.3">
      <c r="A119" s="8" t="s">
        <v>1</v>
      </c>
      <c r="B119" s="49" t="s">
        <v>1</v>
      </c>
      <c r="C119" s="49"/>
      <c r="D119" s="49"/>
      <c r="E119" s="49"/>
      <c r="F119" s="49"/>
    </row>
    <row r="120" spans="1:6" ht="15" customHeight="1" thickBot="1" x14ac:dyDescent="0.3">
      <c r="A120" s="4" t="s">
        <v>49</v>
      </c>
      <c r="B120" s="45" t="s">
        <v>65</v>
      </c>
      <c r="C120" s="45"/>
      <c r="D120" s="50" t="s">
        <v>1</v>
      </c>
      <c r="E120" s="51"/>
      <c r="F120" s="52"/>
    </row>
    <row r="121" spans="1:6" ht="32.1" customHeight="1" thickBot="1" x14ac:dyDescent="0.3">
      <c r="A121" s="2" t="s">
        <v>44</v>
      </c>
      <c r="B121" s="53" t="s">
        <v>45</v>
      </c>
      <c r="C121" s="53"/>
      <c r="D121" s="53" t="s">
        <v>46</v>
      </c>
      <c r="E121" s="53"/>
      <c r="F121" s="53"/>
    </row>
    <row r="122" spans="1:6" ht="15" customHeight="1" x14ac:dyDescent="0.25">
      <c r="A122" s="3" t="s">
        <v>34</v>
      </c>
      <c r="B122" s="45"/>
      <c r="C122" s="45"/>
      <c r="D122" s="54"/>
      <c r="E122" s="55"/>
      <c r="F122" s="56"/>
    </row>
    <row r="123" spans="1:6" ht="15" customHeight="1" x14ac:dyDescent="0.25">
      <c r="A123" s="4" t="s">
        <v>47</v>
      </c>
      <c r="B123" s="45">
        <v>2</v>
      </c>
      <c r="C123" s="45"/>
      <c r="D123" s="57">
        <f>B123</f>
        <v>2</v>
      </c>
      <c r="E123" s="58"/>
      <c r="F123" s="59"/>
    </row>
    <row r="124" spans="1:6" ht="15" customHeight="1" thickBot="1" x14ac:dyDescent="0.3">
      <c r="A124" s="4" t="s">
        <v>48</v>
      </c>
      <c r="B124" s="45">
        <v>1710</v>
      </c>
      <c r="C124" s="45"/>
      <c r="D124" s="46"/>
      <c r="E124" s="47"/>
      <c r="F124" s="48"/>
    </row>
    <row r="125" spans="1:6" ht="15" customHeight="1" thickBot="1" x14ac:dyDescent="0.3">
      <c r="A125" s="8" t="s">
        <v>1</v>
      </c>
      <c r="B125" s="49" t="s">
        <v>1</v>
      </c>
      <c r="C125" s="49"/>
      <c r="D125" s="49"/>
      <c r="E125" s="49"/>
      <c r="F125" s="49"/>
    </row>
    <row r="126" spans="1:6" ht="15" customHeight="1" thickBot="1" x14ac:dyDescent="0.3">
      <c r="A126" s="4" t="s">
        <v>49</v>
      </c>
      <c r="B126" s="45" t="s">
        <v>66</v>
      </c>
      <c r="C126" s="45"/>
      <c r="D126" s="50" t="s">
        <v>1</v>
      </c>
      <c r="E126" s="51"/>
      <c r="F126" s="52"/>
    </row>
    <row r="127" spans="1:6" ht="32.1" customHeight="1" thickBot="1" x14ac:dyDescent="0.3">
      <c r="A127" s="2" t="s">
        <v>44</v>
      </c>
      <c r="B127" s="53" t="s">
        <v>45</v>
      </c>
      <c r="C127" s="53"/>
      <c r="D127" s="53" t="s">
        <v>46</v>
      </c>
      <c r="E127" s="53"/>
      <c r="F127" s="53"/>
    </row>
    <row r="128" spans="1:6" ht="15" customHeight="1" x14ac:dyDescent="0.25">
      <c r="A128" s="3" t="s">
        <v>36</v>
      </c>
      <c r="B128" s="45"/>
      <c r="C128" s="45"/>
      <c r="D128" s="54"/>
      <c r="E128" s="55"/>
      <c r="F128" s="56"/>
    </row>
    <row r="129" spans="1:6" ht="15" customHeight="1" x14ac:dyDescent="0.25">
      <c r="A129" s="4" t="s">
        <v>47</v>
      </c>
      <c r="B129" s="45">
        <v>1</v>
      </c>
      <c r="C129" s="45"/>
      <c r="D129" s="57">
        <f>B129</f>
        <v>1</v>
      </c>
      <c r="E129" s="58"/>
      <c r="F129" s="59"/>
    </row>
    <row r="130" spans="1:6" ht="15" customHeight="1" thickBot="1" x14ac:dyDescent="0.3">
      <c r="A130" s="4" t="s">
        <v>48</v>
      </c>
      <c r="B130" s="45">
        <v>1800</v>
      </c>
      <c r="C130" s="45"/>
      <c r="D130" s="46"/>
      <c r="E130" s="47"/>
      <c r="F130" s="48"/>
    </row>
    <row r="131" spans="1:6" ht="15" customHeight="1" thickBot="1" x14ac:dyDescent="0.3">
      <c r="A131" s="8" t="s">
        <v>1</v>
      </c>
      <c r="B131" s="49" t="s">
        <v>1</v>
      </c>
      <c r="C131" s="49"/>
      <c r="D131" s="49"/>
      <c r="E131" s="49"/>
      <c r="F131" s="49"/>
    </row>
    <row r="132" spans="1:6" ht="15" customHeight="1" thickBot="1" x14ac:dyDescent="0.3">
      <c r="A132" s="4" t="s">
        <v>49</v>
      </c>
      <c r="B132" s="45" t="s">
        <v>67</v>
      </c>
      <c r="C132" s="45"/>
      <c r="D132" s="50" t="s">
        <v>1</v>
      </c>
      <c r="E132" s="51"/>
      <c r="F132" s="52"/>
    </row>
    <row r="133" spans="1:6" ht="32.1" customHeight="1" thickBot="1" x14ac:dyDescent="0.3">
      <c r="A133" s="2" t="s">
        <v>44</v>
      </c>
      <c r="B133" s="53" t="s">
        <v>45</v>
      </c>
      <c r="C133" s="53"/>
      <c r="D133" s="53" t="s">
        <v>46</v>
      </c>
      <c r="E133" s="53"/>
      <c r="F133" s="53"/>
    </row>
    <row r="134" spans="1:6" ht="15" customHeight="1" x14ac:dyDescent="0.25">
      <c r="A134" s="3" t="s">
        <v>36</v>
      </c>
      <c r="B134" s="45"/>
      <c r="C134" s="45"/>
      <c r="D134" s="54"/>
      <c r="E134" s="55"/>
      <c r="F134" s="56"/>
    </row>
    <row r="135" spans="1:6" ht="15" customHeight="1" x14ac:dyDescent="0.25">
      <c r="A135" s="4" t="s">
        <v>47</v>
      </c>
      <c r="B135" s="45">
        <v>1</v>
      </c>
      <c r="C135" s="45"/>
      <c r="D135" s="57">
        <f>B135</f>
        <v>1</v>
      </c>
      <c r="E135" s="58"/>
      <c r="F135" s="59"/>
    </row>
    <row r="136" spans="1:6" ht="15" customHeight="1" thickBot="1" x14ac:dyDescent="0.3">
      <c r="A136" s="4" t="s">
        <v>48</v>
      </c>
      <c r="B136" s="45">
        <v>1800</v>
      </c>
      <c r="C136" s="45"/>
      <c r="D136" s="46"/>
      <c r="E136" s="47"/>
      <c r="F136" s="48"/>
    </row>
    <row r="137" spans="1:6" ht="15" customHeight="1" thickBot="1" x14ac:dyDescent="0.3">
      <c r="A137" s="8" t="s">
        <v>1</v>
      </c>
      <c r="B137" s="49" t="s">
        <v>1</v>
      </c>
      <c r="C137" s="49"/>
      <c r="D137" s="49"/>
      <c r="E137" s="49"/>
      <c r="F137" s="49"/>
    </row>
    <row r="138" spans="1:6" ht="15" customHeight="1" thickBot="1" x14ac:dyDescent="0.3">
      <c r="A138" s="4" t="s">
        <v>49</v>
      </c>
      <c r="B138" s="45" t="s">
        <v>68</v>
      </c>
      <c r="C138" s="45"/>
      <c r="D138" s="50" t="s">
        <v>1</v>
      </c>
      <c r="E138" s="51"/>
      <c r="F138" s="52"/>
    </row>
    <row r="139" spans="1:6" ht="32.1" customHeight="1" thickBot="1" x14ac:dyDescent="0.3">
      <c r="A139" s="2" t="s">
        <v>44</v>
      </c>
      <c r="B139" s="53" t="s">
        <v>45</v>
      </c>
      <c r="C139" s="53"/>
      <c r="D139" s="53" t="s">
        <v>46</v>
      </c>
      <c r="E139" s="53"/>
      <c r="F139" s="53"/>
    </row>
    <row r="140" spans="1:6" ht="15" customHeight="1" x14ac:dyDescent="0.25">
      <c r="A140" s="3" t="s">
        <v>36</v>
      </c>
      <c r="B140" s="45"/>
      <c r="C140" s="45"/>
      <c r="D140" s="54"/>
      <c r="E140" s="55"/>
      <c r="F140" s="56"/>
    </row>
    <row r="141" spans="1:6" ht="15" customHeight="1" x14ac:dyDescent="0.25">
      <c r="A141" s="4" t="s">
        <v>47</v>
      </c>
      <c r="B141" s="45">
        <v>1</v>
      </c>
      <c r="C141" s="45"/>
      <c r="D141" s="57">
        <f>B141</f>
        <v>1</v>
      </c>
      <c r="E141" s="58"/>
      <c r="F141" s="59"/>
    </row>
    <row r="142" spans="1:6" ht="15" customHeight="1" thickBot="1" x14ac:dyDescent="0.3">
      <c r="A142" s="4" t="s">
        <v>48</v>
      </c>
      <c r="B142" s="45">
        <v>1800</v>
      </c>
      <c r="C142" s="45"/>
      <c r="D142" s="46"/>
      <c r="E142" s="47"/>
      <c r="F142" s="48"/>
    </row>
    <row r="143" spans="1:6" ht="15" customHeight="1" thickBot="1" x14ac:dyDescent="0.3">
      <c r="A143" s="8" t="s">
        <v>1</v>
      </c>
      <c r="B143" s="49" t="s">
        <v>1</v>
      </c>
      <c r="C143" s="49"/>
      <c r="D143" s="49"/>
      <c r="E143" s="49"/>
      <c r="F143" s="49"/>
    </row>
    <row r="144" spans="1:6" ht="15" customHeight="1" thickBot="1" x14ac:dyDescent="0.3">
      <c r="A144" s="4" t="s">
        <v>49</v>
      </c>
      <c r="B144" s="45" t="s">
        <v>69</v>
      </c>
      <c r="C144" s="45"/>
      <c r="D144" s="50" t="s">
        <v>1</v>
      </c>
      <c r="E144" s="51"/>
      <c r="F144" s="52"/>
    </row>
    <row r="145" spans="1:6" ht="32.1" customHeight="1" thickBot="1" x14ac:dyDescent="0.3">
      <c r="A145" s="2" t="s">
        <v>44</v>
      </c>
      <c r="B145" s="53" t="s">
        <v>45</v>
      </c>
      <c r="C145" s="53"/>
      <c r="D145" s="53" t="s">
        <v>46</v>
      </c>
      <c r="E145" s="53"/>
      <c r="F145" s="53"/>
    </row>
    <row r="146" spans="1:6" ht="15" customHeight="1" x14ac:dyDescent="0.25">
      <c r="A146" s="3" t="s">
        <v>40</v>
      </c>
      <c r="B146" s="45"/>
      <c r="C146" s="45"/>
      <c r="D146" s="54"/>
      <c r="E146" s="55"/>
      <c r="F146" s="56"/>
    </row>
    <row r="147" spans="1:6" ht="15" customHeight="1" x14ac:dyDescent="0.25">
      <c r="A147" s="4" t="s">
        <v>47</v>
      </c>
      <c r="B147" s="45">
        <v>1</v>
      </c>
      <c r="C147" s="45"/>
      <c r="D147" s="57">
        <f>B147</f>
        <v>1</v>
      </c>
      <c r="E147" s="58"/>
      <c r="F147" s="59"/>
    </row>
    <row r="148" spans="1:6" ht="15" customHeight="1" thickBot="1" x14ac:dyDescent="0.3">
      <c r="A148" s="4" t="s">
        <v>48</v>
      </c>
      <c r="B148" s="45">
        <v>2140</v>
      </c>
      <c r="C148" s="45"/>
      <c r="D148" s="46"/>
      <c r="E148" s="47"/>
      <c r="F148" s="48"/>
    </row>
    <row r="149" spans="1:6" ht="15" customHeight="1" thickBot="1" x14ac:dyDescent="0.3">
      <c r="A149" s="8" t="s">
        <v>1</v>
      </c>
      <c r="B149" s="49" t="s">
        <v>1</v>
      </c>
      <c r="C149" s="49"/>
      <c r="D149" s="49"/>
      <c r="E149" s="49"/>
      <c r="F149" s="49"/>
    </row>
    <row r="150" spans="1:6" ht="50.25" customHeight="1" thickBot="1" x14ac:dyDescent="0.3">
      <c r="A150" s="4" t="s">
        <v>49</v>
      </c>
      <c r="B150" s="45" t="s">
        <v>551</v>
      </c>
      <c r="C150" s="45"/>
      <c r="D150" s="50" t="s">
        <v>1</v>
      </c>
      <c r="E150" s="51"/>
      <c r="F150" s="52"/>
    </row>
    <row r="151" spans="1:6" ht="20.100000000000001" customHeight="1" x14ac:dyDescent="0.25">
      <c r="A151" s="1" t="s">
        <v>70</v>
      </c>
      <c r="B151" t="s">
        <v>1</v>
      </c>
      <c r="C151" t="s">
        <v>1</v>
      </c>
      <c r="D151" t="s">
        <v>1</v>
      </c>
      <c r="E151" t="s">
        <v>1</v>
      </c>
    </row>
    <row r="152" spans="1:6" ht="32.1" customHeight="1" thickBot="1" x14ac:dyDescent="0.3">
      <c r="A152" s="10" t="s">
        <v>71</v>
      </c>
      <c r="B152" s="10" t="s">
        <v>72</v>
      </c>
      <c r="C152" s="10" t="s">
        <v>73</v>
      </c>
      <c r="D152" s="10" t="s">
        <v>74</v>
      </c>
      <c r="E152" s="10" t="s">
        <v>75</v>
      </c>
      <c r="F152" s="10" t="s">
        <v>76</v>
      </c>
    </row>
    <row r="153" spans="1:6" ht="15" customHeight="1" x14ac:dyDescent="0.25">
      <c r="A153" s="4" t="s">
        <v>11</v>
      </c>
      <c r="B153" s="4" t="str">
        <f>CONCATENATE(D33, " (požadováno 400)")</f>
        <v>400 (požadováno 400)</v>
      </c>
      <c r="C153" s="5">
        <f>D34</f>
        <v>0</v>
      </c>
      <c r="D153" s="5">
        <f>D34*D33</f>
        <v>0</v>
      </c>
      <c r="E153" s="5">
        <f t="shared" ref="E153:E172" si="0">D153*(1+F153/100)</f>
        <v>0</v>
      </c>
      <c r="F153" s="5">
        <v>21</v>
      </c>
    </row>
    <row r="154" spans="1:6" ht="15" customHeight="1" x14ac:dyDescent="0.25">
      <c r="A154" s="4" t="s">
        <v>13</v>
      </c>
      <c r="B154" s="4" t="str">
        <f>CONCATENATE(D39, " (požadováno 3)")</f>
        <v>3 (požadováno 3)</v>
      </c>
      <c r="C154" s="6">
        <f>D40</f>
        <v>0</v>
      </c>
      <c r="D154" s="6">
        <f>D40*D39</f>
        <v>0</v>
      </c>
      <c r="E154" s="6">
        <f t="shared" si="0"/>
        <v>0</v>
      </c>
      <c r="F154" s="6">
        <v>21</v>
      </c>
    </row>
    <row r="155" spans="1:6" ht="15" customHeight="1" x14ac:dyDescent="0.25">
      <c r="A155" s="4" t="s">
        <v>15</v>
      </c>
      <c r="B155" s="4" t="str">
        <f>CONCATENATE(D45, " (požadováno 4)")</f>
        <v>4 (požadováno 4)</v>
      </c>
      <c r="C155" s="6">
        <f>D46</f>
        <v>0</v>
      </c>
      <c r="D155" s="6">
        <f>D46*D45</f>
        <v>0</v>
      </c>
      <c r="E155" s="6">
        <f t="shared" si="0"/>
        <v>0</v>
      </c>
      <c r="F155" s="6">
        <v>21</v>
      </c>
    </row>
    <row r="156" spans="1:6" ht="15" customHeight="1" x14ac:dyDescent="0.25">
      <c r="A156" s="4" t="s">
        <v>15</v>
      </c>
      <c r="B156" s="4" t="str">
        <f>CONCATENATE(D51, " (požadováno 5)")</f>
        <v>5 (požadováno 5)</v>
      </c>
      <c r="C156" s="6">
        <f>D52</f>
        <v>0</v>
      </c>
      <c r="D156" s="6">
        <f>D52*D51</f>
        <v>0</v>
      </c>
      <c r="E156" s="6">
        <f t="shared" si="0"/>
        <v>0</v>
      </c>
      <c r="F156" s="6">
        <v>21</v>
      </c>
    </row>
    <row r="157" spans="1:6" ht="15" customHeight="1" x14ac:dyDescent="0.25">
      <c r="A157" s="4" t="s">
        <v>18</v>
      </c>
      <c r="B157" s="4" t="str">
        <f>CONCATENATE(D57, " (požadováno 3)")</f>
        <v>3 (požadováno 3)</v>
      </c>
      <c r="C157" s="6">
        <f>D58</f>
        <v>0</v>
      </c>
      <c r="D157" s="6">
        <f>D58*D57</f>
        <v>0</v>
      </c>
      <c r="E157" s="6">
        <f t="shared" si="0"/>
        <v>0</v>
      </c>
      <c r="F157" s="6">
        <v>21</v>
      </c>
    </row>
    <row r="158" spans="1:6" ht="15" customHeight="1" x14ac:dyDescent="0.25">
      <c r="A158" s="4" t="s">
        <v>20</v>
      </c>
      <c r="B158" s="4" t="str">
        <f>CONCATENATE(D63, " (požadováno 2)")</f>
        <v>2 (požadováno 2)</v>
      </c>
      <c r="C158" s="6">
        <f>D64</f>
        <v>0</v>
      </c>
      <c r="D158" s="6">
        <f>D64*D63</f>
        <v>0</v>
      </c>
      <c r="E158" s="6">
        <f t="shared" si="0"/>
        <v>0</v>
      </c>
      <c r="F158" s="6">
        <v>21</v>
      </c>
    </row>
    <row r="159" spans="1:6" ht="15" customHeight="1" x14ac:dyDescent="0.25">
      <c r="A159" s="4" t="s">
        <v>22</v>
      </c>
      <c r="B159" s="4" t="str">
        <f>CONCATENATE(D69, " (požadováno 3)")</f>
        <v>3 (požadováno 3)</v>
      </c>
      <c r="C159" s="6">
        <f>D70</f>
        <v>0</v>
      </c>
      <c r="D159" s="6">
        <f>D70*D69</f>
        <v>0</v>
      </c>
      <c r="E159" s="6">
        <f t="shared" si="0"/>
        <v>0</v>
      </c>
      <c r="F159" s="6">
        <v>21</v>
      </c>
    </row>
    <row r="160" spans="1:6" ht="15" customHeight="1" x14ac:dyDescent="0.25">
      <c r="A160" s="4" t="s">
        <v>24</v>
      </c>
      <c r="B160" s="4" t="str">
        <f>CONCATENATE(D75, " (požadováno 10)")</f>
        <v>10 (požadováno 10)</v>
      </c>
      <c r="C160" s="6">
        <f>D76</f>
        <v>0</v>
      </c>
      <c r="D160" s="6">
        <f>D76*D75</f>
        <v>0</v>
      </c>
      <c r="E160" s="6">
        <f t="shared" si="0"/>
        <v>0</v>
      </c>
      <c r="F160" s="6">
        <v>21</v>
      </c>
    </row>
    <row r="161" spans="1:6" ht="15" customHeight="1" x14ac:dyDescent="0.25">
      <c r="A161" s="4" t="s">
        <v>24</v>
      </c>
      <c r="B161" s="4" t="str">
        <f>CONCATENATE(D81, " (požadováno 10)")</f>
        <v>10 (požadováno 10)</v>
      </c>
      <c r="C161" s="6">
        <f>D82</f>
        <v>0</v>
      </c>
      <c r="D161" s="6">
        <f>D82*D81</f>
        <v>0</v>
      </c>
      <c r="E161" s="6">
        <f t="shared" si="0"/>
        <v>0</v>
      </c>
      <c r="F161" s="6">
        <v>21</v>
      </c>
    </row>
    <row r="162" spans="1:6" ht="15" customHeight="1" x14ac:dyDescent="0.25">
      <c r="A162" s="4" t="s">
        <v>24</v>
      </c>
      <c r="B162" s="4" t="str">
        <f>CONCATENATE(D87, " (požadováno 10)")</f>
        <v>10 (požadováno 10)</v>
      </c>
      <c r="C162" s="6">
        <f>D88</f>
        <v>0</v>
      </c>
      <c r="D162" s="6">
        <f>D88*D87</f>
        <v>0</v>
      </c>
      <c r="E162" s="6">
        <f t="shared" si="0"/>
        <v>0</v>
      </c>
      <c r="F162" s="6">
        <v>21</v>
      </c>
    </row>
    <row r="163" spans="1:6" ht="15" customHeight="1" x14ac:dyDescent="0.25">
      <c r="A163" s="4" t="s">
        <v>24</v>
      </c>
      <c r="B163" s="4" t="str">
        <f>CONCATENATE(D93, " (požadováno 5)")</f>
        <v>5 (požadováno 5)</v>
      </c>
      <c r="C163" s="6">
        <f>D94</f>
        <v>0</v>
      </c>
      <c r="D163" s="6">
        <f>D94*D93</f>
        <v>0</v>
      </c>
      <c r="E163" s="6">
        <f t="shared" si="0"/>
        <v>0</v>
      </c>
      <c r="F163" s="6">
        <v>21</v>
      </c>
    </row>
    <row r="164" spans="1:6" ht="15" customHeight="1" x14ac:dyDescent="0.25">
      <c r="A164" s="4" t="s">
        <v>24</v>
      </c>
      <c r="B164" s="4" t="str">
        <f>CONCATENATE(D99, " (požadováno 5)")</f>
        <v>5 (požadováno 5)</v>
      </c>
      <c r="C164" s="6">
        <f>D100</f>
        <v>0</v>
      </c>
      <c r="D164" s="6">
        <f>D100*D99</f>
        <v>0</v>
      </c>
      <c r="E164" s="6">
        <f t="shared" si="0"/>
        <v>0</v>
      </c>
      <c r="F164" s="6">
        <v>21</v>
      </c>
    </row>
    <row r="165" spans="1:6" ht="15" customHeight="1" x14ac:dyDescent="0.25">
      <c r="A165" s="4" t="s">
        <v>24</v>
      </c>
      <c r="B165" s="4" t="str">
        <f>CONCATENATE(D105, " (požadováno 5)")</f>
        <v>5 (požadováno 5)</v>
      </c>
      <c r="C165" s="6">
        <f>D106</f>
        <v>0</v>
      </c>
      <c r="D165" s="6">
        <f>D106*D105</f>
        <v>0</v>
      </c>
      <c r="E165" s="6">
        <f t="shared" si="0"/>
        <v>0</v>
      </c>
      <c r="F165" s="6">
        <v>21</v>
      </c>
    </row>
    <row r="166" spans="1:6" ht="15" customHeight="1" x14ac:dyDescent="0.25">
      <c r="A166" s="4" t="s">
        <v>31</v>
      </c>
      <c r="B166" s="4" t="str">
        <f>CONCATENATE(D111, " (požadováno 45)")</f>
        <v>45 (požadováno 45)</v>
      </c>
      <c r="C166" s="6">
        <f>D112</f>
        <v>0</v>
      </c>
      <c r="D166" s="6">
        <f>D112*D111</f>
        <v>0</v>
      </c>
      <c r="E166" s="6">
        <f t="shared" si="0"/>
        <v>0</v>
      </c>
      <c r="F166" s="6">
        <v>21</v>
      </c>
    </row>
    <row r="167" spans="1:6" ht="15" customHeight="1" x14ac:dyDescent="0.25">
      <c r="A167" s="4" t="s">
        <v>31</v>
      </c>
      <c r="B167" s="4" t="str">
        <f>CONCATENATE(D117, " (požadováno 45)")</f>
        <v>45 (požadováno 45)</v>
      </c>
      <c r="C167" s="6">
        <f>D118</f>
        <v>0</v>
      </c>
      <c r="D167" s="6">
        <f>D118*D117</f>
        <v>0</v>
      </c>
      <c r="E167" s="6">
        <f t="shared" si="0"/>
        <v>0</v>
      </c>
      <c r="F167" s="6">
        <v>21</v>
      </c>
    </row>
    <row r="168" spans="1:6" ht="15" customHeight="1" x14ac:dyDescent="0.25">
      <c r="A168" s="4" t="s">
        <v>34</v>
      </c>
      <c r="B168" s="4" t="str">
        <f>CONCATENATE(D123, " (požadováno 2)")</f>
        <v>2 (požadováno 2)</v>
      </c>
      <c r="C168" s="6">
        <f>D124</f>
        <v>0</v>
      </c>
      <c r="D168" s="6">
        <f>D124*D123</f>
        <v>0</v>
      </c>
      <c r="E168" s="6">
        <f t="shared" si="0"/>
        <v>0</v>
      </c>
      <c r="F168" s="6">
        <v>21</v>
      </c>
    </row>
    <row r="169" spans="1:6" ht="15" customHeight="1" x14ac:dyDescent="0.25">
      <c r="A169" s="4" t="s">
        <v>36</v>
      </c>
      <c r="B169" s="4" t="str">
        <f>CONCATENATE(D129, " (požadováno 1)")</f>
        <v>1 (požadováno 1)</v>
      </c>
      <c r="C169" s="6">
        <f>D130</f>
        <v>0</v>
      </c>
      <c r="D169" s="6">
        <f>D130*D129</f>
        <v>0</v>
      </c>
      <c r="E169" s="6">
        <f t="shared" si="0"/>
        <v>0</v>
      </c>
      <c r="F169" s="6">
        <v>21</v>
      </c>
    </row>
    <row r="170" spans="1:6" ht="15" customHeight="1" x14ac:dyDescent="0.25">
      <c r="A170" s="4" t="s">
        <v>36</v>
      </c>
      <c r="B170" s="4" t="str">
        <f>CONCATENATE(D135, " (požadováno 1)")</f>
        <v>1 (požadováno 1)</v>
      </c>
      <c r="C170" s="6">
        <f>D136</f>
        <v>0</v>
      </c>
      <c r="D170" s="6">
        <f>D136*D135</f>
        <v>0</v>
      </c>
      <c r="E170" s="6">
        <f t="shared" si="0"/>
        <v>0</v>
      </c>
      <c r="F170" s="6">
        <v>21</v>
      </c>
    </row>
    <row r="171" spans="1:6" ht="15" customHeight="1" x14ac:dyDescent="0.25">
      <c r="A171" s="4" t="s">
        <v>36</v>
      </c>
      <c r="B171" s="4" t="str">
        <f>CONCATENATE(D141, " (požadováno 1)")</f>
        <v>1 (požadováno 1)</v>
      </c>
      <c r="C171" s="6">
        <f>D142</f>
        <v>0</v>
      </c>
      <c r="D171" s="6">
        <f>D142*D141</f>
        <v>0</v>
      </c>
      <c r="E171" s="6">
        <f t="shared" si="0"/>
        <v>0</v>
      </c>
      <c r="F171" s="6">
        <v>21</v>
      </c>
    </row>
    <row r="172" spans="1:6" ht="15" customHeight="1" thickBot="1" x14ac:dyDescent="0.3">
      <c r="A172" s="4" t="s">
        <v>40</v>
      </c>
      <c r="B172" s="4" t="str">
        <f>CONCATENATE(D147, " (požadováno 1)")</f>
        <v>1 (požadováno 1)</v>
      </c>
      <c r="C172" s="7">
        <f>D148</f>
        <v>0</v>
      </c>
      <c r="D172" s="7">
        <f>D148*D147</f>
        <v>0</v>
      </c>
      <c r="E172" s="7">
        <f t="shared" si="0"/>
        <v>0</v>
      </c>
      <c r="F172" s="7">
        <v>21</v>
      </c>
    </row>
    <row r="173" spans="1:6" ht="15.95" customHeight="1" thickBot="1" x14ac:dyDescent="0.3">
      <c r="A173" t="s">
        <v>1</v>
      </c>
      <c r="B173" t="s">
        <v>1</v>
      </c>
      <c r="C173" s="11" t="s">
        <v>77</v>
      </c>
      <c r="D173" s="9">
        <f>SUM(D153:D172)</f>
        <v>0</v>
      </c>
      <c r="E173" s="9">
        <f>SUM(E153:E172)</f>
        <v>0</v>
      </c>
    </row>
  </sheetData>
  <mergeCells count="288">
    <mergeCell ref="B9:C9"/>
    <mergeCell ref="D9:F9"/>
    <mergeCell ref="B10:C10"/>
    <mergeCell ref="D10:F10"/>
    <mergeCell ref="B11:C11"/>
    <mergeCell ref="D11:F11"/>
    <mergeCell ref="A3:F3"/>
    <mergeCell ref="A4:F4"/>
    <mergeCell ref="B5:C5"/>
    <mergeCell ref="B6:C6"/>
    <mergeCell ref="B8:C8"/>
    <mergeCell ref="D8:F8"/>
    <mergeCell ref="B15:C15"/>
    <mergeCell ref="D15:F15"/>
    <mergeCell ref="B16:C16"/>
    <mergeCell ref="D16:F16"/>
    <mergeCell ref="B17:C17"/>
    <mergeCell ref="D17:F17"/>
    <mergeCell ref="B12:C12"/>
    <mergeCell ref="D12:F12"/>
    <mergeCell ref="B13:C13"/>
    <mergeCell ref="D13:F13"/>
    <mergeCell ref="B14:C14"/>
    <mergeCell ref="D14:F14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46:C46"/>
    <mergeCell ref="D46:F46"/>
    <mergeCell ref="B47:C47"/>
    <mergeCell ref="D47:F47"/>
    <mergeCell ref="B48:C48"/>
    <mergeCell ref="D48:F48"/>
    <mergeCell ref="B43:C43"/>
    <mergeCell ref="D43:F43"/>
    <mergeCell ref="B44:C44"/>
    <mergeCell ref="D44:F44"/>
    <mergeCell ref="B45:C45"/>
    <mergeCell ref="D45:F45"/>
    <mergeCell ref="B52:C52"/>
    <mergeCell ref="D52:F52"/>
    <mergeCell ref="B53:C53"/>
    <mergeCell ref="D53:F53"/>
    <mergeCell ref="B54:C54"/>
    <mergeCell ref="D54:F54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70:C70"/>
    <mergeCell ref="D70:F70"/>
    <mergeCell ref="B71:C71"/>
    <mergeCell ref="D71:F71"/>
    <mergeCell ref="B72:C72"/>
    <mergeCell ref="D72:F72"/>
    <mergeCell ref="B67:C67"/>
    <mergeCell ref="D67:F67"/>
    <mergeCell ref="B68:C68"/>
    <mergeCell ref="D68:F68"/>
    <mergeCell ref="B69:C69"/>
    <mergeCell ref="D69:F69"/>
    <mergeCell ref="B76:C76"/>
    <mergeCell ref="D76:F76"/>
    <mergeCell ref="B77:C77"/>
    <mergeCell ref="D77:F77"/>
    <mergeCell ref="B78:C78"/>
    <mergeCell ref="D78:F78"/>
    <mergeCell ref="B73:C73"/>
    <mergeCell ref="D73:F73"/>
    <mergeCell ref="B74:C74"/>
    <mergeCell ref="D74:F74"/>
    <mergeCell ref="B75:C75"/>
    <mergeCell ref="D75:F75"/>
    <mergeCell ref="B82:C82"/>
    <mergeCell ref="D82:F82"/>
    <mergeCell ref="B83:C83"/>
    <mergeCell ref="D83:F83"/>
    <mergeCell ref="B84:C84"/>
    <mergeCell ref="D84:F84"/>
    <mergeCell ref="B79:C79"/>
    <mergeCell ref="D79:F79"/>
    <mergeCell ref="B80:C80"/>
    <mergeCell ref="D80:F80"/>
    <mergeCell ref="B81:C81"/>
    <mergeCell ref="D81:F81"/>
    <mergeCell ref="B88:C88"/>
    <mergeCell ref="D88:F88"/>
    <mergeCell ref="B89:C89"/>
    <mergeCell ref="D89:F89"/>
    <mergeCell ref="B90:C90"/>
    <mergeCell ref="D90:F90"/>
    <mergeCell ref="B85:C85"/>
    <mergeCell ref="D85:F85"/>
    <mergeCell ref="B86:C86"/>
    <mergeCell ref="D86:F86"/>
    <mergeCell ref="B87:C87"/>
    <mergeCell ref="D87:F87"/>
    <mergeCell ref="B94:C94"/>
    <mergeCell ref="D94:F94"/>
    <mergeCell ref="B95:C95"/>
    <mergeCell ref="D95:F95"/>
    <mergeCell ref="B96:C96"/>
    <mergeCell ref="D96:F96"/>
    <mergeCell ref="B91:C91"/>
    <mergeCell ref="D91:F91"/>
    <mergeCell ref="B92:C92"/>
    <mergeCell ref="D92:F92"/>
    <mergeCell ref="B93:C93"/>
    <mergeCell ref="D93:F93"/>
    <mergeCell ref="B100:C100"/>
    <mergeCell ref="D100:F100"/>
    <mergeCell ref="B101:C101"/>
    <mergeCell ref="D101:F101"/>
    <mergeCell ref="B102:C102"/>
    <mergeCell ref="D102:F102"/>
    <mergeCell ref="B97:C97"/>
    <mergeCell ref="D97:F97"/>
    <mergeCell ref="B98:C98"/>
    <mergeCell ref="D98:F98"/>
    <mergeCell ref="B99:C99"/>
    <mergeCell ref="D99:F99"/>
    <mergeCell ref="B106:C106"/>
    <mergeCell ref="D106:F106"/>
    <mergeCell ref="B107:C107"/>
    <mergeCell ref="D107:F107"/>
    <mergeCell ref="B108:C108"/>
    <mergeCell ref="D108:F108"/>
    <mergeCell ref="B103:C103"/>
    <mergeCell ref="D103:F103"/>
    <mergeCell ref="B104:C104"/>
    <mergeCell ref="D104:F104"/>
    <mergeCell ref="B105:C105"/>
    <mergeCell ref="D105:F105"/>
    <mergeCell ref="B112:C112"/>
    <mergeCell ref="D112:F112"/>
    <mergeCell ref="B113:C113"/>
    <mergeCell ref="D113:F113"/>
    <mergeCell ref="B114:C114"/>
    <mergeCell ref="D114:F114"/>
    <mergeCell ref="B109:C109"/>
    <mergeCell ref="D109:F109"/>
    <mergeCell ref="B110:C110"/>
    <mergeCell ref="D110:F110"/>
    <mergeCell ref="B111:C111"/>
    <mergeCell ref="D111:F111"/>
    <mergeCell ref="B118:C118"/>
    <mergeCell ref="D118:F118"/>
    <mergeCell ref="B119:C119"/>
    <mergeCell ref="D119:F119"/>
    <mergeCell ref="B120:C120"/>
    <mergeCell ref="D120:F120"/>
    <mergeCell ref="B115:C115"/>
    <mergeCell ref="D115:F115"/>
    <mergeCell ref="B116:C116"/>
    <mergeCell ref="D116:F116"/>
    <mergeCell ref="B117:C117"/>
    <mergeCell ref="D117:F117"/>
    <mergeCell ref="B124:C124"/>
    <mergeCell ref="D124:F124"/>
    <mergeCell ref="B125:C125"/>
    <mergeCell ref="D125:F125"/>
    <mergeCell ref="B126:C126"/>
    <mergeCell ref="D126:F126"/>
    <mergeCell ref="B121:C121"/>
    <mergeCell ref="D121:F121"/>
    <mergeCell ref="B122:C122"/>
    <mergeCell ref="D122:F122"/>
    <mergeCell ref="B123:C123"/>
    <mergeCell ref="D123:F123"/>
    <mergeCell ref="B130:C130"/>
    <mergeCell ref="D130:F130"/>
    <mergeCell ref="B131:C131"/>
    <mergeCell ref="D131:F131"/>
    <mergeCell ref="B132:C132"/>
    <mergeCell ref="D132:F132"/>
    <mergeCell ref="B127:C127"/>
    <mergeCell ref="D127:F127"/>
    <mergeCell ref="B128:C128"/>
    <mergeCell ref="D128:F128"/>
    <mergeCell ref="B129:C129"/>
    <mergeCell ref="D129:F129"/>
    <mergeCell ref="B136:C136"/>
    <mergeCell ref="D136:F136"/>
    <mergeCell ref="B137:C137"/>
    <mergeCell ref="D137:F137"/>
    <mergeCell ref="B138:C138"/>
    <mergeCell ref="D138:F138"/>
    <mergeCell ref="B133:C133"/>
    <mergeCell ref="D133:F133"/>
    <mergeCell ref="B134:C134"/>
    <mergeCell ref="D134:F134"/>
    <mergeCell ref="B135:C135"/>
    <mergeCell ref="D135:F135"/>
    <mergeCell ref="B142:C142"/>
    <mergeCell ref="D142:F142"/>
    <mergeCell ref="B143:C143"/>
    <mergeCell ref="D143:F143"/>
    <mergeCell ref="B144:C144"/>
    <mergeCell ref="D144:F144"/>
    <mergeCell ref="B139:C139"/>
    <mergeCell ref="D139:F139"/>
    <mergeCell ref="B140:C140"/>
    <mergeCell ref="D140:F140"/>
    <mergeCell ref="B141:C141"/>
    <mergeCell ref="D141:F141"/>
    <mergeCell ref="B148:C148"/>
    <mergeCell ref="D148:F148"/>
    <mergeCell ref="B149:C149"/>
    <mergeCell ref="D149:F149"/>
    <mergeCell ref="B150:C150"/>
    <mergeCell ref="D150:F150"/>
    <mergeCell ref="B145:C145"/>
    <mergeCell ref="D145:F145"/>
    <mergeCell ref="B146:C146"/>
    <mergeCell ref="D146:F146"/>
    <mergeCell ref="B147:C147"/>
    <mergeCell ref="D147:F147"/>
  </mergeCells>
  <pageMargins left="0.78740157499999996" right="0.78740157499999996" top="0.984251969" bottom="0.984251969" header="0.4921259845" footer="0.4921259845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3"/>
  <sheetViews>
    <sheetView workbookViewId="0">
      <selection activeCell="B144" sqref="B144:C144"/>
    </sheetView>
  </sheetViews>
  <sheetFormatPr defaultRowHeight="15" customHeight="1" x14ac:dyDescent="0.25"/>
  <cols>
    <col min="1" max="1" width="38.5703125" style="13" customWidth="1"/>
    <col min="2" max="2" width="31.140625" bestFit="1" customWidth="1"/>
    <col min="3" max="3" width="30.140625" customWidth="1"/>
    <col min="4" max="4" width="12.85546875" bestFit="1" customWidth="1"/>
    <col min="5" max="5" width="17.85546875" bestFit="1" customWidth="1"/>
    <col min="6" max="6" width="8.140625" bestFit="1" customWidth="1"/>
  </cols>
  <sheetData>
    <row r="1" spans="1:6" ht="15" customHeight="1" x14ac:dyDescent="0.25">
      <c r="A1" t="s">
        <v>550</v>
      </c>
    </row>
    <row r="2" spans="1:6" ht="20.100000000000001" customHeight="1" x14ac:dyDescent="0.25">
      <c r="A2" s="1" t="s">
        <v>0</v>
      </c>
      <c r="B2" t="s">
        <v>1</v>
      </c>
      <c r="C2" t="s">
        <v>1</v>
      </c>
    </row>
    <row r="3" spans="1:6" ht="60" customHeight="1" x14ac:dyDescent="0.25">
      <c r="A3" s="61" t="s">
        <v>78</v>
      </c>
      <c r="B3" s="61"/>
      <c r="C3" s="61"/>
      <c r="D3" s="61"/>
      <c r="E3" s="61"/>
      <c r="F3" s="61"/>
    </row>
    <row r="4" spans="1:6" ht="60" customHeight="1" x14ac:dyDescent="0.25">
      <c r="A4" s="61" t="s">
        <v>1</v>
      </c>
      <c r="B4" s="61"/>
      <c r="C4" s="61"/>
      <c r="D4" s="61"/>
      <c r="E4" s="61"/>
      <c r="F4" s="61"/>
    </row>
    <row r="5" spans="1:6" ht="15" customHeight="1" x14ac:dyDescent="0.25">
      <c r="A5" s="13" t="s">
        <v>3</v>
      </c>
      <c r="B5" s="60" t="s">
        <v>4</v>
      </c>
      <c r="C5" s="60"/>
      <c r="D5" t="s">
        <v>1</v>
      </c>
      <c r="E5" t="s">
        <v>1</v>
      </c>
    </row>
    <row r="6" spans="1:6" ht="15" customHeight="1" x14ac:dyDescent="0.25">
      <c r="A6" s="13" t="s">
        <v>5</v>
      </c>
      <c r="B6" s="60" t="s">
        <v>79</v>
      </c>
      <c r="C6" s="60"/>
      <c r="D6" t="s">
        <v>1</v>
      </c>
      <c r="E6" t="s">
        <v>1</v>
      </c>
    </row>
    <row r="7" spans="1:6" ht="20.100000000000001" customHeight="1" x14ac:dyDescent="0.25">
      <c r="A7" s="1" t="s">
        <v>7</v>
      </c>
      <c r="B7" t="s">
        <v>1</v>
      </c>
      <c r="C7" t="s">
        <v>1</v>
      </c>
      <c r="D7" t="s">
        <v>1</v>
      </c>
      <c r="E7" t="s">
        <v>1</v>
      </c>
    </row>
    <row r="8" spans="1:6" ht="15" customHeight="1" x14ac:dyDescent="0.25">
      <c r="B8" s="62" t="s">
        <v>8</v>
      </c>
      <c r="C8" s="62"/>
      <c r="D8" s="62" t="s">
        <v>9</v>
      </c>
      <c r="E8" s="62"/>
      <c r="F8" s="62"/>
    </row>
    <row r="9" spans="1:6" ht="15" customHeight="1" x14ac:dyDescent="0.25">
      <c r="A9" s="13" t="s">
        <v>10</v>
      </c>
      <c r="B9" s="60" t="s">
        <v>80</v>
      </c>
      <c r="C9" s="60"/>
      <c r="D9" s="60">
        <v>40</v>
      </c>
      <c r="E9" s="60"/>
      <c r="F9" s="60"/>
    </row>
    <row r="10" spans="1:6" ht="15" customHeight="1" x14ac:dyDescent="0.25">
      <c r="A10" s="13" t="s">
        <v>12</v>
      </c>
      <c r="B10" s="60" t="s">
        <v>81</v>
      </c>
      <c r="C10" s="60"/>
      <c r="D10" s="60">
        <v>6</v>
      </c>
      <c r="E10" s="60"/>
      <c r="F10" s="60"/>
    </row>
    <row r="11" spans="1:6" ht="15" customHeight="1" x14ac:dyDescent="0.25">
      <c r="A11" s="13" t="s">
        <v>14</v>
      </c>
      <c r="B11" s="60" t="s">
        <v>82</v>
      </c>
      <c r="C11" s="60"/>
      <c r="D11" s="60">
        <v>5</v>
      </c>
      <c r="E11" s="60"/>
      <c r="F11" s="60"/>
    </row>
    <row r="12" spans="1:6" ht="15" customHeight="1" x14ac:dyDescent="0.25">
      <c r="A12" s="13" t="s">
        <v>16</v>
      </c>
      <c r="B12" s="60" t="s">
        <v>83</v>
      </c>
      <c r="C12" s="60"/>
      <c r="D12" s="60">
        <v>5</v>
      </c>
      <c r="E12" s="60"/>
      <c r="F12" s="60"/>
    </row>
    <row r="13" spans="1:6" ht="15" customHeight="1" x14ac:dyDescent="0.25">
      <c r="A13" s="13" t="s">
        <v>17</v>
      </c>
      <c r="B13" s="60" t="s">
        <v>84</v>
      </c>
      <c r="C13" s="60"/>
      <c r="D13" s="60">
        <v>5</v>
      </c>
      <c r="E13" s="60"/>
      <c r="F13" s="60"/>
    </row>
    <row r="14" spans="1:6" ht="15" customHeight="1" x14ac:dyDescent="0.25">
      <c r="A14" s="13" t="s">
        <v>19</v>
      </c>
      <c r="B14" s="60" t="s">
        <v>85</v>
      </c>
      <c r="C14" s="60"/>
      <c r="D14" s="60">
        <v>1</v>
      </c>
      <c r="E14" s="60"/>
      <c r="F14" s="60"/>
    </row>
    <row r="15" spans="1:6" ht="15" customHeight="1" x14ac:dyDescent="0.25">
      <c r="A15" s="13" t="s">
        <v>21</v>
      </c>
      <c r="B15" s="60" t="s">
        <v>86</v>
      </c>
      <c r="C15" s="60"/>
      <c r="D15" s="60">
        <v>2</v>
      </c>
      <c r="E15" s="60"/>
      <c r="F15" s="60"/>
    </row>
    <row r="16" spans="1:6" ht="15" customHeight="1" x14ac:dyDescent="0.25">
      <c r="A16" s="13" t="s">
        <v>23</v>
      </c>
      <c r="B16" s="60" t="s">
        <v>87</v>
      </c>
      <c r="C16" s="60"/>
      <c r="D16" s="60">
        <v>2</v>
      </c>
      <c r="E16" s="60"/>
      <c r="F16" s="60"/>
    </row>
    <row r="17" spans="1:6" ht="15" customHeight="1" x14ac:dyDescent="0.25">
      <c r="A17" s="13" t="s">
        <v>25</v>
      </c>
      <c r="B17" s="60" t="s">
        <v>88</v>
      </c>
      <c r="C17" s="60"/>
      <c r="D17" s="60">
        <v>1</v>
      </c>
      <c r="E17" s="60"/>
      <c r="F17" s="60"/>
    </row>
    <row r="18" spans="1:6" ht="15" customHeight="1" x14ac:dyDescent="0.25">
      <c r="A18" s="13" t="s">
        <v>26</v>
      </c>
      <c r="B18" s="60" t="s">
        <v>89</v>
      </c>
      <c r="C18" s="60"/>
      <c r="D18" s="60">
        <v>1</v>
      </c>
      <c r="E18" s="60"/>
      <c r="F18" s="60"/>
    </row>
    <row r="19" spans="1:6" ht="15" customHeight="1" x14ac:dyDescent="0.25">
      <c r="A19" s="13" t="s">
        <v>27</v>
      </c>
      <c r="B19" s="60" t="s">
        <v>90</v>
      </c>
      <c r="C19" s="60"/>
      <c r="D19" s="60">
        <v>500</v>
      </c>
      <c r="E19" s="60"/>
      <c r="F19" s="60"/>
    </row>
    <row r="20" spans="1:6" ht="15" customHeight="1" x14ac:dyDescent="0.25">
      <c r="A20" s="13" t="s">
        <v>28</v>
      </c>
      <c r="B20" s="60" t="s">
        <v>91</v>
      </c>
      <c r="C20" s="60"/>
      <c r="D20" s="60">
        <v>100</v>
      </c>
      <c r="E20" s="60"/>
      <c r="F20" s="60"/>
    </row>
    <row r="21" spans="1:6" ht="15" customHeight="1" x14ac:dyDescent="0.25">
      <c r="A21" s="13" t="s">
        <v>29</v>
      </c>
      <c r="B21" s="60" t="s">
        <v>92</v>
      </c>
      <c r="C21" s="60"/>
      <c r="D21" s="60">
        <v>500</v>
      </c>
      <c r="E21" s="60"/>
      <c r="F21" s="60"/>
    </row>
    <row r="22" spans="1:6" ht="15" customHeight="1" x14ac:dyDescent="0.25">
      <c r="A22" s="13" t="s">
        <v>30</v>
      </c>
      <c r="B22" s="60" t="s">
        <v>93</v>
      </c>
      <c r="C22" s="60"/>
      <c r="D22" s="60">
        <v>10</v>
      </c>
      <c r="E22" s="60"/>
      <c r="F22" s="60"/>
    </row>
    <row r="23" spans="1:6" ht="15" customHeight="1" x14ac:dyDescent="0.25">
      <c r="A23" s="13" t="s">
        <v>32</v>
      </c>
      <c r="B23" s="60" t="s">
        <v>94</v>
      </c>
      <c r="C23" s="60"/>
      <c r="D23" s="60">
        <v>5</v>
      </c>
      <c r="E23" s="60"/>
      <c r="F23" s="60"/>
    </row>
    <row r="24" spans="1:6" ht="15" customHeight="1" x14ac:dyDescent="0.25">
      <c r="A24" s="13" t="s">
        <v>33</v>
      </c>
      <c r="B24" s="60" t="s">
        <v>95</v>
      </c>
      <c r="C24" s="60"/>
      <c r="D24" s="60">
        <v>10</v>
      </c>
      <c r="E24" s="60"/>
      <c r="F24" s="60"/>
    </row>
    <row r="25" spans="1:6" ht="15" customHeight="1" x14ac:dyDescent="0.25">
      <c r="A25" s="13" t="s">
        <v>35</v>
      </c>
      <c r="B25" s="60" t="s">
        <v>96</v>
      </c>
      <c r="C25" s="60"/>
      <c r="D25" s="60">
        <v>10</v>
      </c>
      <c r="E25" s="60"/>
      <c r="F25" s="60"/>
    </row>
    <row r="26" spans="1:6" ht="15" customHeight="1" x14ac:dyDescent="0.25">
      <c r="A26" s="13" t="s">
        <v>37</v>
      </c>
      <c r="B26" s="60" t="s">
        <v>97</v>
      </c>
      <c r="C26" s="60"/>
      <c r="D26" s="60">
        <v>1</v>
      </c>
      <c r="E26" s="60"/>
      <c r="F26" s="60"/>
    </row>
    <row r="27" spans="1:6" ht="15" customHeight="1" x14ac:dyDescent="0.25">
      <c r="A27" s="13" t="s">
        <v>38</v>
      </c>
      <c r="B27" s="60" t="s">
        <v>98</v>
      </c>
      <c r="C27" s="60"/>
      <c r="D27" s="60">
        <v>2</v>
      </c>
      <c r="E27" s="60"/>
      <c r="F27" s="60"/>
    </row>
    <row r="28" spans="1:6" ht="15" customHeight="1" x14ac:dyDescent="0.25">
      <c r="A28" s="13" t="s">
        <v>39</v>
      </c>
      <c r="B28" s="60" t="s">
        <v>99</v>
      </c>
      <c r="C28" s="60"/>
      <c r="D28" s="60">
        <v>50</v>
      </c>
      <c r="E28" s="60"/>
      <c r="F28" s="60"/>
    </row>
    <row r="29" spans="1:6" ht="15" customHeight="1" x14ac:dyDescent="0.25">
      <c r="B29" s="53" t="s">
        <v>41</v>
      </c>
      <c r="C29" s="53"/>
      <c r="D29" s="53">
        <v>33000</v>
      </c>
      <c r="E29" s="53"/>
      <c r="F29" s="53"/>
    </row>
    <row r="30" spans="1:6" ht="20.100000000000001" customHeight="1" x14ac:dyDescent="0.25">
      <c r="A30" s="1" t="s">
        <v>43</v>
      </c>
      <c r="B30" t="s">
        <v>1</v>
      </c>
      <c r="C30" t="s">
        <v>1</v>
      </c>
      <c r="D30" t="s">
        <v>1</v>
      </c>
      <c r="E30" t="s">
        <v>1</v>
      </c>
    </row>
    <row r="31" spans="1:6" ht="32.1" customHeight="1" thickBot="1" x14ac:dyDescent="0.3">
      <c r="A31" s="2" t="s">
        <v>44</v>
      </c>
      <c r="B31" s="53" t="s">
        <v>45</v>
      </c>
      <c r="C31" s="53"/>
      <c r="D31" s="53" t="s">
        <v>46</v>
      </c>
      <c r="E31" s="53"/>
      <c r="F31" s="53"/>
    </row>
    <row r="32" spans="1:6" ht="15" customHeight="1" x14ac:dyDescent="0.25">
      <c r="A32" s="12" t="s">
        <v>80</v>
      </c>
      <c r="B32" s="45"/>
      <c r="C32" s="45"/>
      <c r="D32" s="54"/>
      <c r="E32" s="55"/>
      <c r="F32" s="56"/>
    </row>
    <row r="33" spans="1:6" ht="15" customHeight="1" x14ac:dyDescent="0.25">
      <c r="A33" s="4" t="s">
        <v>47</v>
      </c>
      <c r="B33" s="45">
        <v>40</v>
      </c>
      <c r="C33" s="45"/>
      <c r="D33" s="57">
        <f>B33</f>
        <v>40</v>
      </c>
      <c r="E33" s="58"/>
      <c r="F33" s="59"/>
    </row>
    <row r="34" spans="1:6" ht="15" customHeight="1" thickBot="1" x14ac:dyDescent="0.3">
      <c r="A34" s="4" t="s">
        <v>48</v>
      </c>
      <c r="B34" s="45">
        <v>66</v>
      </c>
      <c r="C34" s="45"/>
      <c r="D34" s="46"/>
      <c r="E34" s="47"/>
      <c r="F34" s="48"/>
    </row>
    <row r="35" spans="1:6" ht="15" customHeight="1" thickBot="1" x14ac:dyDescent="0.3">
      <c r="A35" s="8" t="s">
        <v>1</v>
      </c>
      <c r="B35" s="49" t="s">
        <v>1</v>
      </c>
      <c r="C35" s="49"/>
      <c r="D35" s="49"/>
      <c r="E35" s="49"/>
      <c r="F35" s="49"/>
    </row>
    <row r="36" spans="1:6" ht="15" customHeight="1" thickBot="1" x14ac:dyDescent="0.3">
      <c r="A36" s="4" t="s">
        <v>58</v>
      </c>
      <c r="B36" s="45" t="s">
        <v>100</v>
      </c>
      <c r="C36" s="45"/>
      <c r="D36" s="50" t="s">
        <v>1</v>
      </c>
      <c r="E36" s="51"/>
      <c r="F36" s="52"/>
    </row>
    <row r="37" spans="1:6" ht="32.1" customHeight="1" thickBot="1" x14ac:dyDescent="0.3">
      <c r="A37" s="2" t="s">
        <v>44</v>
      </c>
      <c r="B37" s="53" t="s">
        <v>45</v>
      </c>
      <c r="C37" s="53"/>
      <c r="D37" s="53" t="s">
        <v>46</v>
      </c>
      <c r="E37" s="53"/>
      <c r="F37" s="53"/>
    </row>
    <row r="38" spans="1:6" ht="30.75" customHeight="1" x14ac:dyDescent="0.25">
      <c r="A38" s="12" t="s">
        <v>81</v>
      </c>
      <c r="B38" s="45"/>
      <c r="C38" s="45"/>
      <c r="D38" s="54"/>
      <c r="E38" s="55"/>
      <c r="F38" s="56"/>
    </row>
    <row r="39" spans="1:6" ht="15" customHeight="1" x14ac:dyDescent="0.25">
      <c r="A39" s="4" t="s">
        <v>47</v>
      </c>
      <c r="B39" s="45">
        <v>6</v>
      </c>
      <c r="C39" s="45"/>
      <c r="D39" s="57">
        <f>B39</f>
        <v>6</v>
      </c>
      <c r="E39" s="58"/>
      <c r="F39" s="59"/>
    </row>
    <row r="40" spans="1:6" ht="15" customHeight="1" thickBot="1" x14ac:dyDescent="0.3">
      <c r="A40" s="4" t="s">
        <v>48</v>
      </c>
      <c r="B40" s="45">
        <v>1000</v>
      </c>
      <c r="C40" s="45"/>
      <c r="D40" s="46"/>
      <c r="E40" s="47"/>
      <c r="F40" s="48"/>
    </row>
    <row r="41" spans="1:6" ht="15" customHeight="1" thickBot="1" x14ac:dyDescent="0.3">
      <c r="A41" s="8" t="s">
        <v>1</v>
      </c>
      <c r="B41" s="49" t="s">
        <v>1</v>
      </c>
      <c r="C41" s="49"/>
      <c r="D41" s="49"/>
      <c r="E41" s="49"/>
      <c r="F41" s="49"/>
    </row>
    <row r="42" spans="1:6" ht="36" customHeight="1" thickBot="1" x14ac:dyDescent="0.3">
      <c r="A42" s="4" t="s">
        <v>58</v>
      </c>
      <c r="B42" s="45" t="s">
        <v>101</v>
      </c>
      <c r="C42" s="45"/>
      <c r="D42" s="50" t="s">
        <v>1</v>
      </c>
      <c r="E42" s="51"/>
      <c r="F42" s="52"/>
    </row>
    <row r="43" spans="1:6" ht="32.1" customHeight="1" thickBot="1" x14ac:dyDescent="0.3">
      <c r="A43" s="2" t="s">
        <v>44</v>
      </c>
      <c r="B43" s="53" t="s">
        <v>45</v>
      </c>
      <c r="C43" s="53"/>
      <c r="D43" s="53" t="s">
        <v>46</v>
      </c>
      <c r="E43" s="53"/>
      <c r="F43" s="53"/>
    </row>
    <row r="44" spans="1:6" ht="31.5" customHeight="1" x14ac:dyDescent="0.25">
      <c r="A44" s="12" t="s">
        <v>82</v>
      </c>
      <c r="B44" s="45"/>
      <c r="C44" s="45"/>
      <c r="D44" s="54"/>
      <c r="E44" s="55"/>
      <c r="F44" s="56"/>
    </row>
    <row r="45" spans="1:6" ht="15" customHeight="1" x14ac:dyDescent="0.25">
      <c r="A45" s="4" t="s">
        <v>47</v>
      </c>
      <c r="B45" s="45">
        <v>5</v>
      </c>
      <c r="C45" s="45"/>
      <c r="D45" s="57">
        <f>B45</f>
        <v>5</v>
      </c>
      <c r="E45" s="58"/>
      <c r="F45" s="59"/>
    </row>
    <row r="46" spans="1:6" ht="15" customHeight="1" thickBot="1" x14ac:dyDescent="0.3">
      <c r="A46" s="4" t="s">
        <v>48</v>
      </c>
      <c r="B46" s="45">
        <v>1200</v>
      </c>
      <c r="C46" s="45"/>
      <c r="D46" s="46"/>
      <c r="E46" s="47"/>
      <c r="F46" s="48"/>
    </row>
    <row r="47" spans="1:6" ht="15" customHeight="1" thickBot="1" x14ac:dyDescent="0.3">
      <c r="A47" s="8" t="s">
        <v>1</v>
      </c>
      <c r="B47" s="49" t="s">
        <v>1</v>
      </c>
      <c r="C47" s="49"/>
      <c r="D47" s="49"/>
      <c r="E47" s="49"/>
      <c r="F47" s="49"/>
    </row>
    <row r="48" spans="1:6" ht="36" customHeight="1" thickBot="1" x14ac:dyDescent="0.3">
      <c r="A48" s="4" t="s">
        <v>58</v>
      </c>
      <c r="B48" s="45" t="s">
        <v>101</v>
      </c>
      <c r="C48" s="45"/>
      <c r="D48" s="50" t="s">
        <v>1</v>
      </c>
      <c r="E48" s="51"/>
      <c r="F48" s="52"/>
    </row>
    <row r="49" spans="1:6" ht="32.1" customHeight="1" thickBot="1" x14ac:dyDescent="0.3">
      <c r="A49" s="2" t="s">
        <v>44</v>
      </c>
      <c r="B49" s="53" t="s">
        <v>45</v>
      </c>
      <c r="C49" s="53"/>
      <c r="D49" s="53" t="s">
        <v>46</v>
      </c>
      <c r="E49" s="53"/>
      <c r="F49" s="53"/>
    </row>
    <row r="50" spans="1:6" ht="30" x14ac:dyDescent="0.25">
      <c r="A50" s="12" t="s">
        <v>83</v>
      </c>
      <c r="B50" s="45"/>
      <c r="C50" s="45"/>
      <c r="D50" s="54"/>
      <c r="E50" s="55"/>
      <c r="F50" s="56"/>
    </row>
    <row r="51" spans="1:6" ht="15" customHeight="1" x14ac:dyDescent="0.25">
      <c r="A51" s="4" t="s">
        <v>47</v>
      </c>
      <c r="B51" s="45">
        <v>5</v>
      </c>
      <c r="C51" s="45"/>
      <c r="D51" s="57">
        <f>B51</f>
        <v>5</v>
      </c>
      <c r="E51" s="58"/>
      <c r="F51" s="59"/>
    </row>
    <row r="52" spans="1:6" ht="15" customHeight="1" thickBot="1" x14ac:dyDescent="0.3">
      <c r="A52" s="4" t="s">
        <v>48</v>
      </c>
      <c r="B52" s="45">
        <v>1200</v>
      </c>
      <c r="C52" s="45"/>
      <c r="D52" s="46"/>
      <c r="E52" s="47"/>
      <c r="F52" s="48"/>
    </row>
    <row r="53" spans="1:6" ht="15" customHeight="1" thickBot="1" x14ac:dyDescent="0.3">
      <c r="A53" s="8" t="s">
        <v>1</v>
      </c>
      <c r="B53" s="49" t="s">
        <v>1</v>
      </c>
      <c r="C53" s="49"/>
      <c r="D53" s="49"/>
      <c r="E53" s="49"/>
      <c r="F53" s="49"/>
    </row>
    <row r="54" spans="1:6" ht="36" customHeight="1" thickBot="1" x14ac:dyDescent="0.3">
      <c r="A54" s="4" t="s">
        <v>58</v>
      </c>
      <c r="B54" s="45" t="s">
        <v>101</v>
      </c>
      <c r="C54" s="45"/>
      <c r="D54" s="50" t="s">
        <v>1</v>
      </c>
      <c r="E54" s="51"/>
      <c r="F54" s="52"/>
    </row>
    <row r="55" spans="1:6" ht="32.1" customHeight="1" thickBot="1" x14ac:dyDescent="0.3">
      <c r="A55" s="2" t="s">
        <v>44</v>
      </c>
      <c r="B55" s="53" t="s">
        <v>45</v>
      </c>
      <c r="C55" s="53"/>
      <c r="D55" s="53" t="s">
        <v>46</v>
      </c>
      <c r="E55" s="53"/>
      <c r="F55" s="53"/>
    </row>
    <row r="56" spans="1:6" ht="30" x14ac:dyDescent="0.25">
      <c r="A56" s="12" t="s">
        <v>84</v>
      </c>
      <c r="B56" s="45"/>
      <c r="C56" s="45"/>
      <c r="D56" s="54"/>
      <c r="E56" s="55"/>
      <c r="F56" s="56"/>
    </row>
    <row r="57" spans="1:6" ht="15" customHeight="1" x14ac:dyDescent="0.25">
      <c r="A57" s="4" t="s">
        <v>47</v>
      </c>
      <c r="B57" s="45">
        <v>5</v>
      </c>
      <c r="C57" s="45"/>
      <c r="D57" s="57">
        <f>B57</f>
        <v>5</v>
      </c>
      <c r="E57" s="58"/>
      <c r="F57" s="59"/>
    </row>
    <row r="58" spans="1:6" ht="15" customHeight="1" thickBot="1" x14ac:dyDescent="0.3">
      <c r="A58" s="4" t="s">
        <v>48</v>
      </c>
      <c r="B58" s="45">
        <v>1200</v>
      </c>
      <c r="C58" s="45"/>
      <c r="D58" s="46"/>
      <c r="E58" s="47"/>
      <c r="F58" s="48"/>
    </row>
    <row r="59" spans="1:6" ht="15" customHeight="1" thickBot="1" x14ac:dyDescent="0.3">
      <c r="A59" s="8" t="s">
        <v>1</v>
      </c>
      <c r="B59" s="49" t="s">
        <v>1</v>
      </c>
      <c r="C59" s="49"/>
      <c r="D59" s="49"/>
      <c r="E59" s="49"/>
      <c r="F59" s="49"/>
    </row>
    <row r="60" spans="1:6" ht="36" customHeight="1" thickBot="1" x14ac:dyDescent="0.3">
      <c r="A60" s="4" t="s">
        <v>58</v>
      </c>
      <c r="B60" s="45" t="s">
        <v>101</v>
      </c>
      <c r="C60" s="45"/>
      <c r="D60" s="50" t="s">
        <v>1</v>
      </c>
      <c r="E60" s="51"/>
      <c r="F60" s="52"/>
    </row>
    <row r="61" spans="1:6" ht="32.1" customHeight="1" thickBot="1" x14ac:dyDescent="0.3">
      <c r="A61" s="2" t="s">
        <v>44</v>
      </c>
      <c r="B61" s="53" t="s">
        <v>45</v>
      </c>
      <c r="C61" s="53"/>
      <c r="D61" s="53" t="s">
        <v>46</v>
      </c>
      <c r="E61" s="53"/>
      <c r="F61" s="53"/>
    </row>
    <row r="62" spans="1:6" ht="30" x14ac:dyDescent="0.25">
      <c r="A62" s="12" t="s">
        <v>85</v>
      </c>
      <c r="B62" s="45"/>
      <c r="C62" s="45"/>
      <c r="D62" s="54"/>
      <c r="E62" s="55"/>
      <c r="F62" s="56"/>
    </row>
    <row r="63" spans="1:6" ht="15" customHeight="1" x14ac:dyDescent="0.25">
      <c r="A63" s="4" t="s">
        <v>47</v>
      </c>
      <c r="B63" s="45">
        <v>1</v>
      </c>
      <c r="C63" s="45"/>
      <c r="D63" s="57">
        <f>B63</f>
        <v>1</v>
      </c>
      <c r="E63" s="58"/>
      <c r="F63" s="59"/>
    </row>
    <row r="64" spans="1:6" ht="15" customHeight="1" thickBot="1" x14ac:dyDescent="0.3">
      <c r="A64" s="4" t="s">
        <v>48</v>
      </c>
      <c r="B64" s="45">
        <v>1100</v>
      </c>
      <c r="C64" s="45"/>
      <c r="D64" s="46"/>
      <c r="E64" s="47"/>
      <c r="F64" s="48"/>
    </row>
    <row r="65" spans="1:6" ht="15" customHeight="1" thickBot="1" x14ac:dyDescent="0.3">
      <c r="A65" s="8" t="s">
        <v>1</v>
      </c>
      <c r="B65" s="49" t="s">
        <v>1</v>
      </c>
      <c r="C65" s="49"/>
      <c r="D65" s="49"/>
      <c r="E65" s="49"/>
      <c r="F65" s="49"/>
    </row>
    <row r="66" spans="1:6" ht="48" customHeight="1" thickBot="1" x14ac:dyDescent="0.3">
      <c r="A66" s="4" t="s">
        <v>58</v>
      </c>
      <c r="B66" s="45" t="s">
        <v>102</v>
      </c>
      <c r="C66" s="45"/>
      <c r="D66" s="50" t="s">
        <v>1</v>
      </c>
      <c r="E66" s="51"/>
      <c r="F66" s="52"/>
    </row>
    <row r="67" spans="1:6" ht="32.1" customHeight="1" thickBot="1" x14ac:dyDescent="0.3">
      <c r="A67" s="2" t="s">
        <v>44</v>
      </c>
      <c r="B67" s="53" t="s">
        <v>45</v>
      </c>
      <c r="C67" s="53"/>
      <c r="D67" s="53" t="s">
        <v>46</v>
      </c>
      <c r="E67" s="53"/>
      <c r="F67" s="53"/>
    </row>
    <row r="68" spans="1:6" ht="30" x14ac:dyDescent="0.25">
      <c r="A68" s="12" t="s">
        <v>86</v>
      </c>
      <c r="B68" s="45"/>
      <c r="C68" s="45"/>
      <c r="D68" s="54"/>
      <c r="E68" s="55"/>
      <c r="F68" s="56"/>
    </row>
    <row r="69" spans="1:6" ht="15" customHeight="1" x14ac:dyDescent="0.25">
      <c r="A69" s="4" t="s">
        <v>47</v>
      </c>
      <c r="B69" s="45">
        <v>2</v>
      </c>
      <c r="C69" s="45"/>
      <c r="D69" s="57">
        <f>B69</f>
        <v>2</v>
      </c>
      <c r="E69" s="58"/>
      <c r="F69" s="59"/>
    </row>
    <row r="70" spans="1:6" ht="15" customHeight="1" thickBot="1" x14ac:dyDescent="0.3">
      <c r="A70" s="4" t="s">
        <v>48</v>
      </c>
      <c r="B70" s="45">
        <v>500</v>
      </c>
      <c r="C70" s="45"/>
      <c r="D70" s="46"/>
      <c r="E70" s="47"/>
      <c r="F70" s="48"/>
    </row>
    <row r="71" spans="1:6" ht="15" customHeight="1" thickBot="1" x14ac:dyDescent="0.3">
      <c r="A71" s="8" t="s">
        <v>1</v>
      </c>
      <c r="B71" s="49" t="s">
        <v>1</v>
      </c>
      <c r="C71" s="49"/>
      <c r="D71" s="49"/>
      <c r="E71" s="49"/>
      <c r="F71" s="49"/>
    </row>
    <row r="72" spans="1:6" ht="36" customHeight="1" thickBot="1" x14ac:dyDescent="0.3">
      <c r="A72" s="4" t="s">
        <v>58</v>
      </c>
      <c r="B72" s="45" t="s">
        <v>103</v>
      </c>
      <c r="C72" s="45"/>
      <c r="D72" s="50" t="s">
        <v>1</v>
      </c>
      <c r="E72" s="51"/>
      <c r="F72" s="52"/>
    </row>
    <row r="73" spans="1:6" ht="32.1" customHeight="1" thickBot="1" x14ac:dyDescent="0.3">
      <c r="A73" s="2" t="s">
        <v>44</v>
      </c>
      <c r="B73" s="53" t="s">
        <v>45</v>
      </c>
      <c r="C73" s="53"/>
      <c r="D73" s="53" t="s">
        <v>46</v>
      </c>
      <c r="E73" s="53"/>
      <c r="F73" s="53"/>
    </row>
    <row r="74" spans="1:6" ht="30" x14ac:dyDescent="0.25">
      <c r="A74" s="12" t="s">
        <v>87</v>
      </c>
      <c r="B74" s="45"/>
      <c r="C74" s="45"/>
      <c r="D74" s="54"/>
      <c r="E74" s="55"/>
      <c r="F74" s="56"/>
    </row>
    <row r="75" spans="1:6" ht="15" customHeight="1" x14ac:dyDescent="0.25">
      <c r="A75" s="4" t="s">
        <v>47</v>
      </c>
      <c r="B75" s="45">
        <v>2</v>
      </c>
      <c r="C75" s="45"/>
      <c r="D75" s="57">
        <f>B75</f>
        <v>2</v>
      </c>
      <c r="E75" s="58"/>
      <c r="F75" s="59"/>
    </row>
    <row r="76" spans="1:6" ht="15" customHeight="1" thickBot="1" x14ac:dyDescent="0.3">
      <c r="A76" s="4" t="s">
        <v>48</v>
      </c>
      <c r="B76" s="45">
        <v>550</v>
      </c>
      <c r="C76" s="45"/>
      <c r="D76" s="46"/>
      <c r="E76" s="47"/>
      <c r="F76" s="48"/>
    </row>
    <row r="77" spans="1:6" ht="15" customHeight="1" thickBot="1" x14ac:dyDescent="0.3">
      <c r="A77" s="8" t="s">
        <v>1</v>
      </c>
      <c r="B77" s="49" t="s">
        <v>1</v>
      </c>
      <c r="C77" s="49"/>
      <c r="D77" s="49"/>
      <c r="E77" s="49"/>
      <c r="F77" s="49"/>
    </row>
    <row r="78" spans="1:6" ht="36" customHeight="1" thickBot="1" x14ac:dyDescent="0.3">
      <c r="A78" s="4" t="s">
        <v>58</v>
      </c>
      <c r="B78" s="45" t="s">
        <v>104</v>
      </c>
      <c r="C78" s="45"/>
      <c r="D78" s="50" t="s">
        <v>1</v>
      </c>
      <c r="E78" s="51"/>
      <c r="F78" s="52"/>
    </row>
    <row r="79" spans="1:6" ht="32.1" customHeight="1" thickBot="1" x14ac:dyDescent="0.3">
      <c r="A79" s="2" t="s">
        <v>44</v>
      </c>
      <c r="B79" s="53" t="s">
        <v>45</v>
      </c>
      <c r="C79" s="53"/>
      <c r="D79" s="53" t="s">
        <v>46</v>
      </c>
      <c r="E79" s="53"/>
      <c r="F79" s="53"/>
    </row>
    <row r="80" spans="1:6" ht="30" x14ac:dyDescent="0.25">
      <c r="A80" s="12" t="s">
        <v>88</v>
      </c>
      <c r="B80" s="45"/>
      <c r="C80" s="45"/>
      <c r="D80" s="54"/>
      <c r="E80" s="55"/>
      <c r="F80" s="56"/>
    </row>
    <row r="81" spans="1:6" ht="15" customHeight="1" x14ac:dyDescent="0.25">
      <c r="A81" s="4" t="s">
        <v>47</v>
      </c>
      <c r="B81" s="45">
        <v>1</v>
      </c>
      <c r="C81" s="45"/>
      <c r="D81" s="57">
        <f>B81</f>
        <v>1</v>
      </c>
      <c r="E81" s="58"/>
      <c r="F81" s="59"/>
    </row>
    <row r="82" spans="1:6" ht="15" customHeight="1" thickBot="1" x14ac:dyDescent="0.3">
      <c r="A82" s="4" t="s">
        <v>48</v>
      </c>
      <c r="B82" s="45">
        <v>700</v>
      </c>
      <c r="C82" s="45"/>
      <c r="D82" s="46"/>
      <c r="E82" s="47"/>
      <c r="F82" s="48"/>
    </row>
    <row r="83" spans="1:6" ht="15" customHeight="1" thickBot="1" x14ac:dyDescent="0.3">
      <c r="A83" s="8" t="s">
        <v>1</v>
      </c>
      <c r="B83" s="49" t="s">
        <v>1</v>
      </c>
      <c r="C83" s="49"/>
      <c r="D83" s="49"/>
      <c r="E83" s="49"/>
      <c r="F83" s="49"/>
    </row>
    <row r="84" spans="1:6" ht="24" customHeight="1" thickBot="1" x14ac:dyDescent="0.3">
      <c r="A84" s="4" t="s">
        <v>58</v>
      </c>
      <c r="B84" s="45" t="s">
        <v>105</v>
      </c>
      <c r="C84" s="45"/>
      <c r="D84" s="50" t="s">
        <v>1</v>
      </c>
      <c r="E84" s="51"/>
      <c r="F84" s="52"/>
    </row>
    <row r="85" spans="1:6" ht="32.1" customHeight="1" thickBot="1" x14ac:dyDescent="0.3">
      <c r="A85" s="2" t="s">
        <v>44</v>
      </c>
      <c r="B85" s="53" t="s">
        <v>45</v>
      </c>
      <c r="C85" s="53"/>
      <c r="D85" s="53" t="s">
        <v>46</v>
      </c>
      <c r="E85" s="53"/>
      <c r="F85" s="53"/>
    </row>
    <row r="86" spans="1:6" ht="30" x14ac:dyDescent="0.25">
      <c r="A86" s="12" t="s">
        <v>89</v>
      </c>
      <c r="B86" s="45"/>
      <c r="C86" s="45"/>
      <c r="D86" s="54"/>
      <c r="E86" s="55"/>
      <c r="F86" s="56"/>
    </row>
    <row r="87" spans="1:6" ht="15" customHeight="1" x14ac:dyDescent="0.25">
      <c r="A87" s="4" t="s">
        <v>47</v>
      </c>
      <c r="B87" s="45">
        <v>1</v>
      </c>
      <c r="C87" s="45"/>
      <c r="D87" s="57">
        <f>B87</f>
        <v>1</v>
      </c>
      <c r="E87" s="58"/>
      <c r="F87" s="59"/>
    </row>
    <row r="88" spans="1:6" ht="15" customHeight="1" thickBot="1" x14ac:dyDescent="0.3">
      <c r="A88" s="4" t="s">
        <v>48</v>
      </c>
      <c r="B88" s="45">
        <v>300</v>
      </c>
      <c r="C88" s="45"/>
      <c r="D88" s="46"/>
      <c r="E88" s="47"/>
      <c r="F88" s="48"/>
    </row>
    <row r="89" spans="1:6" ht="15" customHeight="1" thickBot="1" x14ac:dyDescent="0.3">
      <c r="A89" s="8" t="s">
        <v>1</v>
      </c>
      <c r="B89" s="49" t="s">
        <v>1</v>
      </c>
      <c r="C89" s="49"/>
      <c r="D89" s="49"/>
      <c r="E89" s="49"/>
      <c r="F89" s="49"/>
    </row>
    <row r="90" spans="1:6" ht="24" customHeight="1" thickBot="1" x14ac:dyDescent="0.3">
      <c r="A90" s="4" t="s">
        <v>58</v>
      </c>
      <c r="B90" s="45" t="s">
        <v>106</v>
      </c>
      <c r="C90" s="45"/>
      <c r="D90" s="50" t="s">
        <v>1</v>
      </c>
      <c r="E90" s="51"/>
      <c r="F90" s="52"/>
    </row>
    <row r="91" spans="1:6" ht="32.1" customHeight="1" thickBot="1" x14ac:dyDescent="0.3">
      <c r="A91" s="2" t="s">
        <v>44</v>
      </c>
      <c r="B91" s="53" t="s">
        <v>45</v>
      </c>
      <c r="C91" s="53"/>
      <c r="D91" s="53" t="s">
        <v>46</v>
      </c>
      <c r="E91" s="53"/>
      <c r="F91" s="53"/>
    </row>
    <row r="92" spans="1:6" ht="15" customHeight="1" x14ac:dyDescent="0.25">
      <c r="A92" s="12" t="s">
        <v>90</v>
      </c>
      <c r="B92" s="45"/>
      <c r="C92" s="45"/>
      <c r="D92" s="54"/>
      <c r="E92" s="55"/>
      <c r="F92" s="56"/>
    </row>
    <row r="93" spans="1:6" ht="15" customHeight="1" x14ac:dyDescent="0.25">
      <c r="A93" s="4" t="s">
        <v>47</v>
      </c>
      <c r="B93" s="45">
        <v>500</v>
      </c>
      <c r="C93" s="45"/>
      <c r="D93" s="57">
        <f>B93</f>
        <v>500</v>
      </c>
      <c r="E93" s="58"/>
      <c r="F93" s="59"/>
    </row>
    <row r="94" spans="1:6" ht="15" customHeight="1" thickBot="1" x14ac:dyDescent="0.3">
      <c r="A94" s="4" t="s">
        <v>48</v>
      </c>
      <c r="B94" s="45">
        <v>1.5</v>
      </c>
      <c r="C94" s="45"/>
      <c r="D94" s="46"/>
      <c r="E94" s="47"/>
      <c r="F94" s="48"/>
    </row>
    <row r="95" spans="1:6" ht="15" customHeight="1" thickBot="1" x14ac:dyDescent="0.3">
      <c r="A95" s="8" t="s">
        <v>1</v>
      </c>
      <c r="B95" s="49" t="s">
        <v>1</v>
      </c>
      <c r="C95" s="49"/>
      <c r="D95" s="49"/>
      <c r="E95" s="49"/>
      <c r="F95" s="49"/>
    </row>
    <row r="96" spans="1:6" ht="24" customHeight="1" thickBot="1" x14ac:dyDescent="0.3">
      <c r="A96" s="4" t="s">
        <v>58</v>
      </c>
      <c r="B96" s="45" t="s">
        <v>107</v>
      </c>
      <c r="C96" s="45"/>
      <c r="D96" s="50" t="s">
        <v>1</v>
      </c>
      <c r="E96" s="51"/>
      <c r="F96" s="52"/>
    </row>
    <row r="97" spans="1:6" ht="32.1" customHeight="1" thickBot="1" x14ac:dyDescent="0.3">
      <c r="A97" s="2" t="s">
        <v>44</v>
      </c>
      <c r="B97" s="53" t="s">
        <v>45</v>
      </c>
      <c r="C97" s="53"/>
      <c r="D97" s="53" t="s">
        <v>46</v>
      </c>
      <c r="E97" s="53"/>
      <c r="F97" s="53"/>
    </row>
    <row r="98" spans="1:6" ht="15" customHeight="1" x14ac:dyDescent="0.25">
      <c r="A98" s="12" t="s">
        <v>91</v>
      </c>
      <c r="B98" s="45"/>
      <c r="C98" s="45"/>
      <c r="D98" s="54"/>
      <c r="E98" s="55"/>
      <c r="F98" s="56"/>
    </row>
    <row r="99" spans="1:6" ht="15" customHeight="1" x14ac:dyDescent="0.25">
      <c r="A99" s="4" t="s">
        <v>47</v>
      </c>
      <c r="B99" s="45">
        <v>100</v>
      </c>
      <c r="C99" s="45"/>
      <c r="D99" s="57">
        <f>B99</f>
        <v>100</v>
      </c>
      <c r="E99" s="58"/>
      <c r="F99" s="59"/>
    </row>
    <row r="100" spans="1:6" ht="15" customHeight="1" thickBot="1" x14ac:dyDescent="0.3">
      <c r="A100" s="4" t="s">
        <v>48</v>
      </c>
      <c r="B100" s="45">
        <v>1.2</v>
      </c>
      <c r="C100" s="45"/>
      <c r="D100" s="46"/>
      <c r="E100" s="47"/>
      <c r="F100" s="48"/>
    </row>
    <row r="101" spans="1:6" ht="15" customHeight="1" thickBot="1" x14ac:dyDescent="0.3">
      <c r="A101" s="8" t="s">
        <v>1</v>
      </c>
      <c r="B101" s="49" t="s">
        <v>1</v>
      </c>
      <c r="C101" s="49"/>
      <c r="D101" s="49"/>
      <c r="E101" s="49"/>
      <c r="F101" s="49"/>
    </row>
    <row r="102" spans="1:6" ht="24" customHeight="1" thickBot="1" x14ac:dyDescent="0.3">
      <c r="A102" s="4" t="s">
        <v>58</v>
      </c>
      <c r="B102" s="45" t="s">
        <v>108</v>
      </c>
      <c r="C102" s="45"/>
      <c r="D102" s="50" t="s">
        <v>1</v>
      </c>
      <c r="E102" s="51"/>
      <c r="F102" s="52"/>
    </row>
    <row r="103" spans="1:6" ht="32.1" customHeight="1" thickBot="1" x14ac:dyDescent="0.3">
      <c r="A103" s="2" t="s">
        <v>44</v>
      </c>
      <c r="B103" s="53" t="s">
        <v>45</v>
      </c>
      <c r="C103" s="53"/>
      <c r="D103" s="53" t="s">
        <v>46</v>
      </c>
      <c r="E103" s="53"/>
      <c r="F103" s="53"/>
    </row>
    <row r="104" spans="1:6" ht="15" customHeight="1" x14ac:dyDescent="0.25">
      <c r="A104" s="12" t="s">
        <v>92</v>
      </c>
      <c r="B104" s="45"/>
      <c r="C104" s="45"/>
      <c r="D104" s="54"/>
      <c r="E104" s="55"/>
      <c r="F104" s="56"/>
    </row>
    <row r="105" spans="1:6" ht="15" customHeight="1" x14ac:dyDescent="0.25">
      <c r="A105" s="4" t="s">
        <v>47</v>
      </c>
      <c r="B105" s="45">
        <v>500</v>
      </c>
      <c r="C105" s="45"/>
      <c r="D105" s="57">
        <f>B105</f>
        <v>500</v>
      </c>
      <c r="E105" s="58"/>
      <c r="F105" s="59"/>
    </row>
    <row r="106" spans="1:6" ht="15" customHeight="1" thickBot="1" x14ac:dyDescent="0.3">
      <c r="A106" s="4" t="s">
        <v>48</v>
      </c>
      <c r="B106" s="45">
        <v>0.5</v>
      </c>
      <c r="C106" s="45"/>
      <c r="D106" s="46"/>
      <c r="E106" s="47"/>
      <c r="F106" s="48"/>
    </row>
    <row r="107" spans="1:6" ht="15" customHeight="1" thickBot="1" x14ac:dyDescent="0.3">
      <c r="A107" s="8" t="s">
        <v>1</v>
      </c>
      <c r="B107" s="49" t="s">
        <v>1</v>
      </c>
      <c r="C107" s="49"/>
      <c r="D107" s="49"/>
      <c r="E107" s="49"/>
      <c r="F107" s="49"/>
    </row>
    <row r="108" spans="1:6" ht="24" customHeight="1" thickBot="1" x14ac:dyDescent="0.3">
      <c r="A108" s="4" t="s">
        <v>58</v>
      </c>
      <c r="B108" s="45" t="s">
        <v>109</v>
      </c>
      <c r="C108" s="45"/>
      <c r="D108" s="50" t="s">
        <v>1</v>
      </c>
      <c r="E108" s="51"/>
      <c r="F108" s="52"/>
    </row>
    <row r="109" spans="1:6" ht="32.1" customHeight="1" thickBot="1" x14ac:dyDescent="0.3">
      <c r="A109" s="2" t="s">
        <v>44</v>
      </c>
      <c r="B109" s="53" t="s">
        <v>45</v>
      </c>
      <c r="C109" s="53"/>
      <c r="D109" s="53" t="s">
        <v>46</v>
      </c>
      <c r="E109" s="53"/>
      <c r="F109" s="53"/>
    </row>
    <row r="110" spans="1:6" ht="15" customHeight="1" x14ac:dyDescent="0.25">
      <c r="A110" s="12" t="s">
        <v>93</v>
      </c>
      <c r="B110" s="45"/>
      <c r="C110" s="45"/>
      <c r="D110" s="54"/>
      <c r="E110" s="55"/>
      <c r="F110" s="56"/>
    </row>
    <row r="111" spans="1:6" ht="15" customHeight="1" x14ac:dyDescent="0.25">
      <c r="A111" s="4" t="s">
        <v>47</v>
      </c>
      <c r="B111" s="45">
        <v>10</v>
      </c>
      <c r="C111" s="45"/>
      <c r="D111" s="57">
        <f>B111</f>
        <v>10</v>
      </c>
      <c r="E111" s="58"/>
      <c r="F111" s="59"/>
    </row>
    <row r="112" spans="1:6" ht="15" customHeight="1" thickBot="1" x14ac:dyDescent="0.3">
      <c r="A112" s="4" t="s">
        <v>48</v>
      </c>
      <c r="B112" s="45">
        <v>15.5</v>
      </c>
      <c r="C112" s="45"/>
      <c r="D112" s="46"/>
      <c r="E112" s="47"/>
      <c r="F112" s="48"/>
    </row>
    <row r="113" spans="1:6" ht="15" customHeight="1" thickBot="1" x14ac:dyDescent="0.3">
      <c r="A113" s="8" t="s">
        <v>1</v>
      </c>
      <c r="B113" s="49" t="s">
        <v>1</v>
      </c>
      <c r="C113" s="49"/>
      <c r="D113" s="49"/>
      <c r="E113" s="49"/>
      <c r="F113" s="49"/>
    </row>
    <row r="114" spans="1:6" ht="15" customHeight="1" thickBot="1" x14ac:dyDescent="0.3">
      <c r="A114" s="4" t="s">
        <v>58</v>
      </c>
      <c r="B114" s="45" t="s">
        <v>110</v>
      </c>
      <c r="C114" s="45"/>
      <c r="D114" s="50" t="s">
        <v>1</v>
      </c>
      <c r="E114" s="51"/>
      <c r="F114" s="52"/>
    </row>
    <row r="115" spans="1:6" ht="32.1" customHeight="1" thickBot="1" x14ac:dyDescent="0.3">
      <c r="A115" s="2" t="s">
        <v>44</v>
      </c>
      <c r="B115" s="53" t="s">
        <v>45</v>
      </c>
      <c r="C115" s="53"/>
      <c r="D115" s="53" t="s">
        <v>46</v>
      </c>
      <c r="E115" s="53"/>
      <c r="F115" s="53"/>
    </row>
    <row r="116" spans="1:6" ht="15" customHeight="1" x14ac:dyDescent="0.25">
      <c r="A116" s="12" t="s">
        <v>94</v>
      </c>
      <c r="B116" s="45"/>
      <c r="C116" s="45"/>
      <c r="D116" s="54"/>
      <c r="E116" s="55"/>
      <c r="F116" s="56"/>
    </row>
    <row r="117" spans="1:6" ht="15" customHeight="1" x14ac:dyDescent="0.25">
      <c r="A117" s="4" t="s">
        <v>47</v>
      </c>
      <c r="B117" s="45">
        <v>5</v>
      </c>
      <c r="C117" s="45"/>
      <c r="D117" s="57">
        <f>B117</f>
        <v>5</v>
      </c>
      <c r="E117" s="58"/>
      <c r="F117" s="59"/>
    </row>
    <row r="118" spans="1:6" ht="15" customHeight="1" thickBot="1" x14ac:dyDescent="0.3">
      <c r="A118" s="4" t="s">
        <v>48</v>
      </c>
      <c r="B118" s="45">
        <v>21.5</v>
      </c>
      <c r="C118" s="45"/>
      <c r="D118" s="46"/>
      <c r="E118" s="47"/>
      <c r="F118" s="48"/>
    </row>
    <row r="119" spans="1:6" ht="15" customHeight="1" thickBot="1" x14ac:dyDescent="0.3">
      <c r="A119" s="8" t="s">
        <v>1</v>
      </c>
      <c r="B119" s="49" t="s">
        <v>1</v>
      </c>
      <c r="C119" s="49"/>
      <c r="D119" s="49"/>
      <c r="E119" s="49"/>
      <c r="F119" s="49"/>
    </row>
    <row r="120" spans="1:6" ht="15" customHeight="1" thickBot="1" x14ac:dyDescent="0.3">
      <c r="A120" s="4" t="s">
        <v>58</v>
      </c>
      <c r="B120" s="45" t="s">
        <v>111</v>
      </c>
      <c r="C120" s="45"/>
      <c r="D120" s="50" t="s">
        <v>1</v>
      </c>
      <c r="E120" s="51"/>
      <c r="F120" s="52"/>
    </row>
    <row r="121" spans="1:6" ht="32.1" customHeight="1" thickBot="1" x14ac:dyDescent="0.3">
      <c r="A121" s="2" t="s">
        <v>44</v>
      </c>
      <c r="B121" s="53" t="s">
        <v>45</v>
      </c>
      <c r="C121" s="53"/>
      <c r="D121" s="53" t="s">
        <v>46</v>
      </c>
      <c r="E121" s="53"/>
      <c r="F121" s="53"/>
    </row>
    <row r="122" spans="1:6" ht="15" customHeight="1" x14ac:dyDescent="0.25">
      <c r="A122" s="12" t="s">
        <v>95</v>
      </c>
      <c r="B122" s="45"/>
      <c r="C122" s="45"/>
      <c r="D122" s="54"/>
      <c r="E122" s="55"/>
      <c r="F122" s="56"/>
    </row>
    <row r="123" spans="1:6" ht="15" customHeight="1" x14ac:dyDescent="0.25">
      <c r="A123" s="4" t="s">
        <v>47</v>
      </c>
      <c r="B123" s="45">
        <v>10</v>
      </c>
      <c r="C123" s="45"/>
      <c r="D123" s="57">
        <f>B123</f>
        <v>10</v>
      </c>
      <c r="E123" s="58"/>
      <c r="F123" s="59"/>
    </row>
    <row r="124" spans="1:6" ht="15" customHeight="1" thickBot="1" x14ac:dyDescent="0.3">
      <c r="A124" s="4" t="s">
        <v>48</v>
      </c>
      <c r="B124" s="45">
        <v>6.35</v>
      </c>
      <c r="C124" s="45"/>
      <c r="D124" s="46"/>
      <c r="E124" s="47"/>
      <c r="F124" s="48"/>
    </row>
    <row r="125" spans="1:6" ht="15" customHeight="1" thickBot="1" x14ac:dyDescent="0.3">
      <c r="A125" s="8" t="s">
        <v>1</v>
      </c>
      <c r="B125" s="49" t="s">
        <v>1</v>
      </c>
      <c r="C125" s="49"/>
      <c r="D125" s="49"/>
      <c r="E125" s="49"/>
      <c r="F125" s="49"/>
    </row>
    <row r="126" spans="1:6" ht="15" customHeight="1" thickBot="1" x14ac:dyDescent="0.3">
      <c r="A126" s="4" t="s">
        <v>58</v>
      </c>
      <c r="B126" s="45" t="s">
        <v>112</v>
      </c>
      <c r="C126" s="45"/>
      <c r="D126" s="50" t="s">
        <v>1</v>
      </c>
      <c r="E126" s="51"/>
      <c r="F126" s="52"/>
    </row>
    <row r="127" spans="1:6" ht="32.1" customHeight="1" thickBot="1" x14ac:dyDescent="0.3">
      <c r="A127" s="2" t="s">
        <v>44</v>
      </c>
      <c r="B127" s="53" t="s">
        <v>45</v>
      </c>
      <c r="C127" s="53"/>
      <c r="D127" s="53" t="s">
        <v>46</v>
      </c>
      <c r="E127" s="53"/>
      <c r="F127" s="53"/>
    </row>
    <row r="128" spans="1:6" ht="15" customHeight="1" x14ac:dyDescent="0.25">
      <c r="A128" s="12" t="s">
        <v>96</v>
      </c>
      <c r="B128" s="45"/>
      <c r="C128" s="45"/>
      <c r="D128" s="54"/>
      <c r="E128" s="55"/>
      <c r="F128" s="56"/>
    </row>
    <row r="129" spans="1:6" ht="15" customHeight="1" x14ac:dyDescent="0.25">
      <c r="A129" s="4" t="s">
        <v>47</v>
      </c>
      <c r="B129" s="45">
        <v>10</v>
      </c>
      <c r="C129" s="45"/>
      <c r="D129" s="57">
        <f>B129</f>
        <v>10</v>
      </c>
      <c r="E129" s="58"/>
      <c r="F129" s="59"/>
    </row>
    <row r="130" spans="1:6" ht="15" customHeight="1" thickBot="1" x14ac:dyDescent="0.3">
      <c r="A130" s="4" t="s">
        <v>48</v>
      </c>
      <c r="B130" s="45">
        <v>36.5</v>
      </c>
      <c r="C130" s="45"/>
      <c r="D130" s="46"/>
      <c r="E130" s="47"/>
      <c r="F130" s="48"/>
    </row>
    <row r="131" spans="1:6" ht="15" customHeight="1" thickBot="1" x14ac:dyDescent="0.3">
      <c r="A131" s="8" t="s">
        <v>1</v>
      </c>
      <c r="B131" s="49" t="s">
        <v>1</v>
      </c>
      <c r="C131" s="49"/>
      <c r="D131" s="49"/>
      <c r="E131" s="49"/>
      <c r="F131" s="49"/>
    </row>
    <row r="132" spans="1:6" ht="60" customHeight="1" thickBot="1" x14ac:dyDescent="0.3">
      <c r="A132" s="4" t="s">
        <v>58</v>
      </c>
      <c r="B132" s="45" t="s">
        <v>113</v>
      </c>
      <c r="C132" s="45"/>
      <c r="D132" s="50" t="s">
        <v>1</v>
      </c>
      <c r="E132" s="51"/>
      <c r="F132" s="52"/>
    </row>
    <row r="133" spans="1:6" ht="32.1" customHeight="1" thickBot="1" x14ac:dyDescent="0.3">
      <c r="A133" s="2" t="s">
        <v>44</v>
      </c>
      <c r="B133" s="53" t="s">
        <v>45</v>
      </c>
      <c r="C133" s="53"/>
      <c r="D133" s="53" t="s">
        <v>46</v>
      </c>
      <c r="E133" s="53"/>
      <c r="F133" s="53"/>
    </row>
    <row r="134" spans="1:6" ht="30" x14ac:dyDescent="0.25">
      <c r="A134" s="12" t="s">
        <v>97</v>
      </c>
      <c r="B134" s="45"/>
      <c r="C134" s="45"/>
      <c r="D134" s="54"/>
      <c r="E134" s="55"/>
      <c r="F134" s="56"/>
    </row>
    <row r="135" spans="1:6" ht="15" customHeight="1" x14ac:dyDescent="0.25">
      <c r="A135" s="4" t="s">
        <v>47</v>
      </c>
      <c r="B135" s="45">
        <v>1</v>
      </c>
      <c r="C135" s="45"/>
      <c r="D135" s="57">
        <f>B135</f>
        <v>1</v>
      </c>
      <c r="E135" s="58"/>
      <c r="F135" s="59"/>
    </row>
    <row r="136" spans="1:6" ht="15" customHeight="1" thickBot="1" x14ac:dyDescent="0.3">
      <c r="A136" s="4" t="s">
        <v>48</v>
      </c>
      <c r="B136" s="45">
        <v>69</v>
      </c>
      <c r="C136" s="45"/>
      <c r="D136" s="46"/>
      <c r="E136" s="47"/>
      <c r="F136" s="48"/>
    </row>
    <row r="137" spans="1:6" ht="15" customHeight="1" thickBot="1" x14ac:dyDescent="0.3">
      <c r="A137" s="8" t="s">
        <v>1</v>
      </c>
      <c r="B137" s="49" t="s">
        <v>1</v>
      </c>
      <c r="C137" s="49"/>
      <c r="D137" s="49"/>
      <c r="E137" s="49"/>
      <c r="F137" s="49"/>
    </row>
    <row r="138" spans="1:6" ht="24" customHeight="1" thickBot="1" x14ac:dyDescent="0.3">
      <c r="A138" s="4" t="s">
        <v>58</v>
      </c>
      <c r="B138" s="45" t="s">
        <v>114</v>
      </c>
      <c r="C138" s="45"/>
      <c r="D138" s="50" t="s">
        <v>1</v>
      </c>
      <c r="E138" s="51"/>
      <c r="F138" s="52"/>
    </row>
    <row r="139" spans="1:6" ht="32.1" customHeight="1" thickBot="1" x14ac:dyDescent="0.3">
      <c r="A139" s="2" t="s">
        <v>44</v>
      </c>
      <c r="B139" s="53" t="s">
        <v>45</v>
      </c>
      <c r="C139" s="53"/>
      <c r="D139" s="53" t="s">
        <v>46</v>
      </c>
      <c r="E139" s="53"/>
      <c r="F139" s="53"/>
    </row>
    <row r="140" spans="1:6" ht="15" customHeight="1" x14ac:dyDescent="0.25">
      <c r="A140" s="12" t="s">
        <v>98</v>
      </c>
      <c r="B140" s="45"/>
      <c r="C140" s="45"/>
      <c r="D140" s="54"/>
      <c r="E140" s="55"/>
      <c r="F140" s="56"/>
    </row>
    <row r="141" spans="1:6" ht="15" customHeight="1" x14ac:dyDescent="0.25">
      <c r="A141" s="4" t="s">
        <v>47</v>
      </c>
      <c r="B141" s="45">
        <v>2</v>
      </c>
      <c r="C141" s="45"/>
      <c r="D141" s="57">
        <f>B141</f>
        <v>2</v>
      </c>
      <c r="E141" s="58"/>
      <c r="F141" s="59"/>
    </row>
    <row r="142" spans="1:6" ht="15" customHeight="1" thickBot="1" x14ac:dyDescent="0.3">
      <c r="A142" s="4" t="s">
        <v>48</v>
      </c>
      <c r="B142" s="45">
        <v>36</v>
      </c>
      <c r="C142" s="45"/>
      <c r="D142" s="46"/>
      <c r="E142" s="47"/>
      <c r="F142" s="48"/>
    </row>
    <row r="143" spans="1:6" ht="15" customHeight="1" thickBot="1" x14ac:dyDescent="0.3">
      <c r="A143" s="8" t="s">
        <v>1</v>
      </c>
      <c r="B143" s="49" t="s">
        <v>1</v>
      </c>
      <c r="C143" s="49"/>
      <c r="D143" s="49"/>
      <c r="E143" s="49"/>
      <c r="F143" s="49"/>
    </row>
    <row r="144" spans="1:6" ht="24" customHeight="1" thickBot="1" x14ac:dyDescent="0.3">
      <c r="A144" s="4" t="s">
        <v>58</v>
      </c>
      <c r="B144" s="45" t="s">
        <v>115</v>
      </c>
      <c r="C144" s="45"/>
      <c r="D144" s="50" t="s">
        <v>1</v>
      </c>
      <c r="E144" s="51"/>
      <c r="F144" s="52"/>
    </row>
    <row r="145" spans="1:6" ht="32.1" customHeight="1" thickBot="1" x14ac:dyDescent="0.3">
      <c r="A145" s="2" t="s">
        <v>44</v>
      </c>
      <c r="B145" s="53" t="s">
        <v>45</v>
      </c>
      <c r="C145" s="53"/>
      <c r="D145" s="53" t="s">
        <v>46</v>
      </c>
      <c r="E145" s="53"/>
      <c r="F145" s="53"/>
    </row>
    <row r="146" spans="1:6" ht="15" customHeight="1" x14ac:dyDescent="0.25">
      <c r="A146" s="12" t="s">
        <v>99</v>
      </c>
      <c r="B146" s="45"/>
      <c r="C146" s="45"/>
      <c r="D146" s="54"/>
      <c r="E146" s="55"/>
      <c r="F146" s="56"/>
    </row>
    <row r="147" spans="1:6" ht="15" customHeight="1" x14ac:dyDescent="0.25">
      <c r="A147" s="4" t="s">
        <v>47</v>
      </c>
      <c r="B147" s="45">
        <v>50</v>
      </c>
      <c r="C147" s="45"/>
      <c r="D147" s="57">
        <f>B147</f>
        <v>50</v>
      </c>
      <c r="E147" s="58"/>
      <c r="F147" s="59"/>
    </row>
    <row r="148" spans="1:6" ht="15" customHeight="1" thickBot="1" x14ac:dyDescent="0.3">
      <c r="A148" s="4" t="s">
        <v>48</v>
      </c>
      <c r="B148" s="45">
        <v>3.5</v>
      </c>
      <c r="C148" s="45"/>
      <c r="D148" s="46"/>
      <c r="E148" s="47"/>
      <c r="F148" s="48"/>
    </row>
    <row r="149" spans="1:6" ht="15" customHeight="1" thickBot="1" x14ac:dyDescent="0.3">
      <c r="A149" s="8" t="s">
        <v>1</v>
      </c>
      <c r="B149" s="49" t="s">
        <v>1</v>
      </c>
      <c r="C149" s="49"/>
      <c r="D149" s="49"/>
      <c r="E149" s="49"/>
      <c r="F149" s="49"/>
    </row>
    <row r="150" spans="1:6" ht="15" customHeight="1" thickBot="1" x14ac:dyDescent="0.3">
      <c r="A150" s="4" t="s">
        <v>58</v>
      </c>
      <c r="B150" s="45" t="s">
        <v>116</v>
      </c>
      <c r="C150" s="45"/>
      <c r="D150" s="50" t="s">
        <v>1</v>
      </c>
      <c r="E150" s="51"/>
      <c r="F150" s="52"/>
    </row>
    <row r="151" spans="1:6" ht="20.100000000000001" customHeight="1" x14ac:dyDescent="0.25">
      <c r="A151" s="1" t="s">
        <v>70</v>
      </c>
      <c r="B151" t="s">
        <v>1</v>
      </c>
      <c r="C151" t="s">
        <v>1</v>
      </c>
      <c r="D151" t="s">
        <v>1</v>
      </c>
      <c r="E151" t="s">
        <v>1</v>
      </c>
    </row>
    <row r="152" spans="1:6" ht="32.1" customHeight="1" thickBot="1" x14ac:dyDescent="0.3">
      <c r="A152" s="10" t="s">
        <v>71</v>
      </c>
      <c r="B152" s="10" t="s">
        <v>72</v>
      </c>
      <c r="C152" s="10" t="s">
        <v>73</v>
      </c>
      <c r="D152" s="10" t="s">
        <v>74</v>
      </c>
      <c r="E152" s="10" t="s">
        <v>75</v>
      </c>
      <c r="F152" s="10" t="s">
        <v>76</v>
      </c>
    </row>
    <row r="153" spans="1:6" ht="15" customHeight="1" x14ac:dyDescent="0.25">
      <c r="A153" s="4" t="s">
        <v>80</v>
      </c>
      <c r="B153" s="4" t="str">
        <f>CONCATENATE(D33, " (požadováno 40)")</f>
        <v>40 (požadováno 40)</v>
      </c>
      <c r="C153" s="5">
        <f>D34</f>
        <v>0</v>
      </c>
      <c r="D153" s="5">
        <f>D34*D33</f>
        <v>0</v>
      </c>
      <c r="E153" s="5">
        <f t="shared" ref="E153:E172" si="0">D153*(1+F153/100)</f>
        <v>0</v>
      </c>
      <c r="F153" s="5">
        <v>21</v>
      </c>
    </row>
    <row r="154" spans="1:6" ht="30" customHeight="1" x14ac:dyDescent="0.25">
      <c r="A154" s="4" t="s">
        <v>81</v>
      </c>
      <c r="B154" s="4" t="str">
        <f>CONCATENATE(D39, " (požadováno 6)")</f>
        <v>6 (požadováno 6)</v>
      </c>
      <c r="C154" s="6">
        <f>D40</f>
        <v>0</v>
      </c>
      <c r="D154" s="6">
        <f>D40*D39</f>
        <v>0</v>
      </c>
      <c r="E154" s="6">
        <f t="shared" si="0"/>
        <v>0</v>
      </c>
      <c r="F154" s="6">
        <v>21</v>
      </c>
    </row>
    <row r="155" spans="1:6" ht="31.5" customHeight="1" x14ac:dyDescent="0.25">
      <c r="A155" s="4" t="s">
        <v>82</v>
      </c>
      <c r="B155" s="4" t="str">
        <f>CONCATENATE(D45, " (požadováno 5)")</f>
        <v>5 (požadováno 5)</v>
      </c>
      <c r="C155" s="6">
        <f>D46</f>
        <v>0</v>
      </c>
      <c r="D155" s="6">
        <f>D46*D45</f>
        <v>0</v>
      </c>
      <c r="E155" s="6">
        <f t="shared" si="0"/>
        <v>0</v>
      </c>
      <c r="F155" s="6">
        <v>21</v>
      </c>
    </row>
    <row r="156" spans="1:6" ht="30.75" customHeight="1" x14ac:dyDescent="0.25">
      <c r="A156" s="4" t="s">
        <v>83</v>
      </c>
      <c r="B156" s="4" t="str">
        <f>CONCATENATE(D51, " (požadováno 5)")</f>
        <v>5 (požadováno 5)</v>
      </c>
      <c r="C156" s="6">
        <f>D52</f>
        <v>0</v>
      </c>
      <c r="D156" s="6">
        <f>D52*D51</f>
        <v>0</v>
      </c>
      <c r="E156" s="6">
        <f t="shared" si="0"/>
        <v>0</v>
      </c>
      <c r="F156" s="6">
        <v>21</v>
      </c>
    </row>
    <row r="157" spans="1:6" ht="33" customHeight="1" x14ac:dyDescent="0.25">
      <c r="A157" s="4" t="s">
        <v>84</v>
      </c>
      <c r="B157" s="4" t="str">
        <f>CONCATENATE(D57, " (požadováno 5)")</f>
        <v>5 (požadováno 5)</v>
      </c>
      <c r="C157" s="6">
        <f>D58</f>
        <v>0</v>
      </c>
      <c r="D157" s="6">
        <f>D58*D57</f>
        <v>0</v>
      </c>
      <c r="E157" s="6">
        <f t="shared" si="0"/>
        <v>0</v>
      </c>
      <c r="F157" s="6">
        <v>21</v>
      </c>
    </row>
    <row r="158" spans="1:6" ht="34.5" customHeight="1" x14ac:dyDescent="0.25">
      <c r="A158" s="4" t="s">
        <v>85</v>
      </c>
      <c r="B158" s="4" t="str">
        <f>CONCATENATE(D63, " (požadováno 1)")</f>
        <v>1 (požadováno 1)</v>
      </c>
      <c r="C158" s="6">
        <f>D64</f>
        <v>0</v>
      </c>
      <c r="D158" s="6">
        <f>D64*D63</f>
        <v>0</v>
      </c>
      <c r="E158" s="6">
        <f t="shared" si="0"/>
        <v>0</v>
      </c>
      <c r="F158" s="6">
        <v>21</v>
      </c>
    </row>
    <row r="159" spans="1:6" ht="34.5" customHeight="1" x14ac:dyDescent="0.25">
      <c r="A159" s="4" t="s">
        <v>86</v>
      </c>
      <c r="B159" s="4" t="str">
        <f>CONCATENATE(D69, " (požadováno 2)")</f>
        <v>2 (požadováno 2)</v>
      </c>
      <c r="C159" s="6">
        <f>D70</f>
        <v>0</v>
      </c>
      <c r="D159" s="6">
        <f>D70*D69</f>
        <v>0</v>
      </c>
      <c r="E159" s="6">
        <f t="shared" si="0"/>
        <v>0</v>
      </c>
      <c r="F159" s="6">
        <v>21</v>
      </c>
    </row>
    <row r="160" spans="1:6" ht="31.5" customHeight="1" x14ac:dyDescent="0.25">
      <c r="A160" s="4" t="s">
        <v>87</v>
      </c>
      <c r="B160" s="4" t="str">
        <f>CONCATENATE(D75, " (požadováno 2)")</f>
        <v>2 (požadováno 2)</v>
      </c>
      <c r="C160" s="6">
        <f>D76</f>
        <v>0</v>
      </c>
      <c r="D160" s="6">
        <f>D76*D75</f>
        <v>0</v>
      </c>
      <c r="E160" s="6">
        <f t="shared" si="0"/>
        <v>0</v>
      </c>
      <c r="F160" s="6">
        <v>21</v>
      </c>
    </row>
    <row r="161" spans="1:6" ht="31.5" customHeight="1" x14ac:dyDescent="0.25">
      <c r="A161" s="4" t="s">
        <v>88</v>
      </c>
      <c r="B161" s="4" t="str">
        <f>CONCATENATE(D81, " (požadováno 1)")</f>
        <v>1 (požadováno 1)</v>
      </c>
      <c r="C161" s="6">
        <f>D82</f>
        <v>0</v>
      </c>
      <c r="D161" s="6">
        <f>D82*D81</f>
        <v>0</v>
      </c>
      <c r="E161" s="6">
        <f t="shared" si="0"/>
        <v>0</v>
      </c>
      <c r="F161" s="6">
        <v>21</v>
      </c>
    </row>
    <row r="162" spans="1:6" ht="30.75" customHeight="1" x14ac:dyDescent="0.25">
      <c r="A162" s="4" t="s">
        <v>89</v>
      </c>
      <c r="B162" s="4" t="str">
        <f>CONCATENATE(D87, " (požadováno 1)")</f>
        <v>1 (požadováno 1)</v>
      </c>
      <c r="C162" s="6">
        <f>D88</f>
        <v>0</v>
      </c>
      <c r="D162" s="6">
        <f>D88*D87</f>
        <v>0</v>
      </c>
      <c r="E162" s="6">
        <f t="shared" si="0"/>
        <v>0</v>
      </c>
      <c r="F162" s="6">
        <v>21</v>
      </c>
    </row>
    <row r="163" spans="1:6" ht="15" customHeight="1" x14ac:dyDescent="0.25">
      <c r="A163" s="4" t="s">
        <v>90</v>
      </c>
      <c r="B163" s="4" t="str">
        <f>CONCATENATE(D93, " (požadováno 500)")</f>
        <v>500 (požadováno 500)</v>
      </c>
      <c r="C163" s="6">
        <f>D94</f>
        <v>0</v>
      </c>
      <c r="D163" s="6">
        <f>D94*D93</f>
        <v>0</v>
      </c>
      <c r="E163" s="6">
        <f t="shared" si="0"/>
        <v>0</v>
      </c>
      <c r="F163" s="6">
        <v>21</v>
      </c>
    </row>
    <row r="164" spans="1:6" ht="15" customHeight="1" x14ac:dyDescent="0.25">
      <c r="A164" s="4" t="s">
        <v>91</v>
      </c>
      <c r="B164" s="4" t="str">
        <f>CONCATENATE(D99, " (požadováno 100)")</f>
        <v>100 (požadováno 100)</v>
      </c>
      <c r="C164" s="6">
        <f>D100</f>
        <v>0</v>
      </c>
      <c r="D164" s="6">
        <f>D100*D99</f>
        <v>0</v>
      </c>
      <c r="E164" s="6">
        <f t="shared" si="0"/>
        <v>0</v>
      </c>
      <c r="F164" s="6">
        <v>21</v>
      </c>
    </row>
    <row r="165" spans="1:6" ht="15" customHeight="1" x14ac:dyDescent="0.25">
      <c r="A165" s="4" t="s">
        <v>92</v>
      </c>
      <c r="B165" s="4" t="str">
        <f>CONCATENATE(D105, " (požadováno 500)")</f>
        <v>500 (požadováno 500)</v>
      </c>
      <c r="C165" s="6">
        <f>D106</f>
        <v>0</v>
      </c>
      <c r="D165" s="6">
        <f>D106*D105</f>
        <v>0</v>
      </c>
      <c r="E165" s="6">
        <f t="shared" si="0"/>
        <v>0</v>
      </c>
      <c r="F165" s="6">
        <v>21</v>
      </c>
    </row>
    <row r="166" spans="1:6" ht="15" customHeight="1" x14ac:dyDescent="0.25">
      <c r="A166" s="4" t="s">
        <v>93</v>
      </c>
      <c r="B166" s="4" t="str">
        <f>CONCATENATE(D111, " (požadováno 10)")</f>
        <v>10 (požadováno 10)</v>
      </c>
      <c r="C166" s="6">
        <f>D112</f>
        <v>0</v>
      </c>
      <c r="D166" s="6">
        <f>D112*D111</f>
        <v>0</v>
      </c>
      <c r="E166" s="6">
        <f t="shared" si="0"/>
        <v>0</v>
      </c>
      <c r="F166" s="6">
        <v>21</v>
      </c>
    </row>
    <row r="167" spans="1:6" ht="15" customHeight="1" x14ac:dyDescent="0.25">
      <c r="A167" s="4" t="s">
        <v>94</v>
      </c>
      <c r="B167" s="4" t="str">
        <f>CONCATENATE(D117, " (požadováno 5)")</f>
        <v>5 (požadováno 5)</v>
      </c>
      <c r="C167" s="6">
        <f>D118</f>
        <v>0</v>
      </c>
      <c r="D167" s="6">
        <f>D118*D117</f>
        <v>0</v>
      </c>
      <c r="E167" s="6">
        <f t="shared" si="0"/>
        <v>0</v>
      </c>
      <c r="F167" s="6">
        <v>21</v>
      </c>
    </row>
    <row r="168" spans="1:6" ht="15" customHeight="1" x14ac:dyDescent="0.25">
      <c r="A168" s="4" t="s">
        <v>95</v>
      </c>
      <c r="B168" s="4" t="str">
        <f>CONCATENATE(D123, " (požadováno 10)")</f>
        <v>10 (požadováno 10)</v>
      </c>
      <c r="C168" s="6">
        <f>D124</f>
        <v>0</v>
      </c>
      <c r="D168" s="6">
        <f>D124*D123</f>
        <v>0</v>
      </c>
      <c r="E168" s="6">
        <f t="shared" si="0"/>
        <v>0</v>
      </c>
      <c r="F168" s="6">
        <v>21</v>
      </c>
    </row>
    <row r="169" spans="1:6" ht="15" customHeight="1" x14ac:dyDescent="0.25">
      <c r="A169" s="4" t="s">
        <v>96</v>
      </c>
      <c r="B169" s="4" t="str">
        <f>CONCATENATE(D129, " (požadováno 10)")</f>
        <v>10 (požadováno 10)</v>
      </c>
      <c r="C169" s="6">
        <f>D130</f>
        <v>0</v>
      </c>
      <c r="D169" s="6">
        <f>D130*D129</f>
        <v>0</v>
      </c>
      <c r="E169" s="6">
        <f t="shared" si="0"/>
        <v>0</v>
      </c>
      <c r="F169" s="6">
        <v>21</v>
      </c>
    </row>
    <row r="170" spans="1:6" ht="33" customHeight="1" x14ac:dyDescent="0.25">
      <c r="A170" s="4" t="s">
        <v>97</v>
      </c>
      <c r="B170" s="4" t="str">
        <f>CONCATENATE(D135, " (požadováno 1)")</f>
        <v>1 (požadováno 1)</v>
      </c>
      <c r="C170" s="6">
        <f>D136</f>
        <v>0</v>
      </c>
      <c r="D170" s="6">
        <f>D136*D135</f>
        <v>0</v>
      </c>
      <c r="E170" s="6">
        <f t="shared" si="0"/>
        <v>0</v>
      </c>
      <c r="F170" s="6">
        <v>21</v>
      </c>
    </row>
    <row r="171" spans="1:6" ht="15" customHeight="1" x14ac:dyDescent="0.25">
      <c r="A171" s="4" t="s">
        <v>98</v>
      </c>
      <c r="B171" s="4" t="str">
        <f>CONCATENATE(D141, " (požadováno 2)")</f>
        <v>2 (požadováno 2)</v>
      </c>
      <c r="C171" s="6">
        <f>D142</f>
        <v>0</v>
      </c>
      <c r="D171" s="6">
        <f>D142*D141</f>
        <v>0</v>
      </c>
      <c r="E171" s="6">
        <f t="shared" si="0"/>
        <v>0</v>
      </c>
      <c r="F171" s="6">
        <v>21</v>
      </c>
    </row>
    <row r="172" spans="1:6" ht="15" customHeight="1" thickBot="1" x14ac:dyDescent="0.3">
      <c r="A172" s="4" t="s">
        <v>99</v>
      </c>
      <c r="B172" s="4" t="str">
        <f>CONCATENATE(D147, " (požadováno 50)")</f>
        <v>50 (požadováno 50)</v>
      </c>
      <c r="C172" s="7">
        <f>D148</f>
        <v>0</v>
      </c>
      <c r="D172" s="7">
        <f>D148*D147</f>
        <v>0</v>
      </c>
      <c r="E172" s="7">
        <f t="shared" si="0"/>
        <v>0</v>
      </c>
      <c r="F172" s="7">
        <v>21</v>
      </c>
    </row>
    <row r="173" spans="1:6" ht="15.95" customHeight="1" thickBot="1" x14ac:dyDescent="0.3">
      <c r="A173" s="13" t="s">
        <v>1</v>
      </c>
      <c r="B173" t="s">
        <v>1</v>
      </c>
      <c r="C173" s="11" t="s">
        <v>77</v>
      </c>
      <c r="D173" s="9">
        <f>SUM(D153:D172)</f>
        <v>0</v>
      </c>
      <c r="E173" s="9">
        <f>SUM(E153:E172)</f>
        <v>0</v>
      </c>
    </row>
  </sheetData>
  <mergeCells count="288">
    <mergeCell ref="B9:C9"/>
    <mergeCell ref="D9:F9"/>
    <mergeCell ref="B10:C10"/>
    <mergeCell ref="D10:F10"/>
    <mergeCell ref="B11:C11"/>
    <mergeCell ref="D11:F11"/>
    <mergeCell ref="A3:F3"/>
    <mergeCell ref="A4:F4"/>
    <mergeCell ref="B5:C5"/>
    <mergeCell ref="B6:C6"/>
    <mergeCell ref="B8:C8"/>
    <mergeCell ref="D8:F8"/>
    <mergeCell ref="B15:C15"/>
    <mergeCell ref="D15:F15"/>
    <mergeCell ref="B16:C16"/>
    <mergeCell ref="D16:F16"/>
    <mergeCell ref="B17:C17"/>
    <mergeCell ref="D17:F17"/>
    <mergeCell ref="B12:C12"/>
    <mergeCell ref="D12:F12"/>
    <mergeCell ref="B13:C13"/>
    <mergeCell ref="D13:F13"/>
    <mergeCell ref="B14:C14"/>
    <mergeCell ref="D14:F14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46:C46"/>
    <mergeCell ref="D46:F46"/>
    <mergeCell ref="B47:C47"/>
    <mergeCell ref="D47:F47"/>
    <mergeCell ref="B48:C48"/>
    <mergeCell ref="D48:F48"/>
    <mergeCell ref="B43:C43"/>
    <mergeCell ref="D43:F43"/>
    <mergeCell ref="B44:C44"/>
    <mergeCell ref="D44:F44"/>
    <mergeCell ref="B45:C45"/>
    <mergeCell ref="D45:F45"/>
    <mergeCell ref="B52:C52"/>
    <mergeCell ref="D52:F52"/>
    <mergeCell ref="B53:C53"/>
    <mergeCell ref="D53:F53"/>
    <mergeCell ref="B54:C54"/>
    <mergeCell ref="D54:F54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70:C70"/>
    <mergeCell ref="D70:F70"/>
    <mergeCell ref="B71:C71"/>
    <mergeCell ref="D71:F71"/>
    <mergeCell ref="B72:C72"/>
    <mergeCell ref="D72:F72"/>
    <mergeCell ref="B67:C67"/>
    <mergeCell ref="D67:F67"/>
    <mergeCell ref="B68:C68"/>
    <mergeCell ref="D68:F68"/>
    <mergeCell ref="B69:C69"/>
    <mergeCell ref="D69:F69"/>
    <mergeCell ref="B76:C76"/>
    <mergeCell ref="D76:F76"/>
    <mergeCell ref="B77:C77"/>
    <mergeCell ref="D77:F77"/>
    <mergeCell ref="B78:C78"/>
    <mergeCell ref="D78:F78"/>
    <mergeCell ref="B73:C73"/>
    <mergeCell ref="D73:F73"/>
    <mergeCell ref="B74:C74"/>
    <mergeCell ref="D74:F74"/>
    <mergeCell ref="B75:C75"/>
    <mergeCell ref="D75:F75"/>
    <mergeCell ref="B82:C82"/>
    <mergeCell ref="D82:F82"/>
    <mergeCell ref="B83:C83"/>
    <mergeCell ref="D83:F83"/>
    <mergeCell ref="B84:C84"/>
    <mergeCell ref="D84:F84"/>
    <mergeCell ref="B79:C79"/>
    <mergeCell ref="D79:F79"/>
    <mergeCell ref="B80:C80"/>
    <mergeCell ref="D80:F80"/>
    <mergeCell ref="B81:C81"/>
    <mergeCell ref="D81:F81"/>
    <mergeCell ref="B88:C88"/>
    <mergeCell ref="D88:F88"/>
    <mergeCell ref="B89:C89"/>
    <mergeCell ref="D89:F89"/>
    <mergeCell ref="B90:C90"/>
    <mergeCell ref="D90:F90"/>
    <mergeCell ref="B85:C85"/>
    <mergeCell ref="D85:F85"/>
    <mergeCell ref="B86:C86"/>
    <mergeCell ref="D86:F86"/>
    <mergeCell ref="B87:C87"/>
    <mergeCell ref="D87:F87"/>
    <mergeCell ref="B94:C94"/>
    <mergeCell ref="D94:F94"/>
    <mergeCell ref="B95:C95"/>
    <mergeCell ref="D95:F95"/>
    <mergeCell ref="B96:C96"/>
    <mergeCell ref="D96:F96"/>
    <mergeCell ref="B91:C91"/>
    <mergeCell ref="D91:F91"/>
    <mergeCell ref="B92:C92"/>
    <mergeCell ref="D92:F92"/>
    <mergeCell ref="B93:C93"/>
    <mergeCell ref="D93:F93"/>
    <mergeCell ref="B100:C100"/>
    <mergeCell ref="D100:F100"/>
    <mergeCell ref="B101:C101"/>
    <mergeCell ref="D101:F101"/>
    <mergeCell ref="B102:C102"/>
    <mergeCell ref="D102:F102"/>
    <mergeCell ref="B97:C97"/>
    <mergeCell ref="D97:F97"/>
    <mergeCell ref="B98:C98"/>
    <mergeCell ref="D98:F98"/>
    <mergeCell ref="B99:C99"/>
    <mergeCell ref="D99:F99"/>
    <mergeCell ref="B106:C106"/>
    <mergeCell ref="D106:F106"/>
    <mergeCell ref="B107:C107"/>
    <mergeCell ref="D107:F107"/>
    <mergeCell ref="B108:C108"/>
    <mergeCell ref="D108:F108"/>
    <mergeCell ref="B103:C103"/>
    <mergeCell ref="D103:F103"/>
    <mergeCell ref="B104:C104"/>
    <mergeCell ref="D104:F104"/>
    <mergeCell ref="B105:C105"/>
    <mergeCell ref="D105:F105"/>
    <mergeCell ref="B112:C112"/>
    <mergeCell ref="D112:F112"/>
    <mergeCell ref="B113:C113"/>
    <mergeCell ref="D113:F113"/>
    <mergeCell ref="B114:C114"/>
    <mergeCell ref="D114:F114"/>
    <mergeCell ref="B109:C109"/>
    <mergeCell ref="D109:F109"/>
    <mergeCell ref="B110:C110"/>
    <mergeCell ref="D110:F110"/>
    <mergeCell ref="B111:C111"/>
    <mergeCell ref="D111:F111"/>
    <mergeCell ref="B118:C118"/>
    <mergeCell ref="D118:F118"/>
    <mergeCell ref="B119:C119"/>
    <mergeCell ref="D119:F119"/>
    <mergeCell ref="B120:C120"/>
    <mergeCell ref="D120:F120"/>
    <mergeCell ref="B115:C115"/>
    <mergeCell ref="D115:F115"/>
    <mergeCell ref="B116:C116"/>
    <mergeCell ref="D116:F116"/>
    <mergeCell ref="B117:C117"/>
    <mergeCell ref="D117:F117"/>
    <mergeCell ref="B124:C124"/>
    <mergeCell ref="D124:F124"/>
    <mergeCell ref="B125:C125"/>
    <mergeCell ref="D125:F125"/>
    <mergeCell ref="B126:C126"/>
    <mergeCell ref="D126:F126"/>
    <mergeCell ref="B121:C121"/>
    <mergeCell ref="D121:F121"/>
    <mergeCell ref="B122:C122"/>
    <mergeCell ref="D122:F122"/>
    <mergeCell ref="B123:C123"/>
    <mergeCell ref="D123:F123"/>
    <mergeCell ref="B130:C130"/>
    <mergeCell ref="D130:F130"/>
    <mergeCell ref="B131:C131"/>
    <mergeCell ref="D131:F131"/>
    <mergeCell ref="B132:C132"/>
    <mergeCell ref="D132:F132"/>
    <mergeCell ref="B127:C127"/>
    <mergeCell ref="D127:F127"/>
    <mergeCell ref="B128:C128"/>
    <mergeCell ref="D128:F128"/>
    <mergeCell ref="B129:C129"/>
    <mergeCell ref="D129:F129"/>
    <mergeCell ref="B136:C136"/>
    <mergeCell ref="D136:F136"/>
    <mergeCell ref="B137:C137"/>
    <mergeCell ref="D137:F137"/>
    <mergeCell ref="B138:C138"/>
    <mergeCell ref="D138:F138"/>
    <mergeCell ref="B133:C133"/>
    <mergeCell ref="D133:F133"/>
    <mergeCell ref="B134:C134"/>
    <mergeCell ref="D134:F134"/>
    <mergeCell ref="B135:C135"/>
    <mergeCell ref="D135:F135"/>
    <mergeCell ref="B142:C142"/>
    <mergeCell ref="D142:F142"/>
    <mergeCell ref="B143:C143"/>
    <mergeCell ref="D143:F143"/>
    <mergeCell ref="B144:C144"/>
    <mergeCell ref="D144:F144"/>
    <mergeCell ref="B139:C139"/>
    <mergeCell ref="D139:F139"/>
    <mergeCell ref="B140:C140"/>
    <mergeCell ref="D140:F140"/>
    <mergeCell ref="B141:C141"/>
    <mergeCell ref="D141:F141"/>
    <mergeCell ref="B148:C148"/>
    <mergeCell ref="D148:F148"/>
    <mergeCell ref="B149:C149"/>
    <mergeCell ref="D149:F149"/>
    <mergeCell ref="B150:C150"/>
    <mergeCell ref="D150:F150"/>
    <mergeCell ref="B145:C145"/>
    <mergeCell ref="D145:F145"/>
    <mergeCell ref="B146:C146"/>
    <mergeCell ref="D146:F146"/>
    <mergeCell ref="B147:C147"/>
    <mergeCell ref="D147:F147"/>
  </mergeCells>
  <pageMargins left="0.78740157499999996" right="0.78740157499999996" top="0.984251969" bottom="0.984251969" header="0.4921259845" footer="0.4921259845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workbookViewId="0">
      <selection activeCell="C163" sqref="C163"/>
    </sheetView>
  </sheetViews>
  <sheetFormatPr defaultRowHeight="15" customHeight="1" x14ac:dyDescent="0.25"/>
  <cols>
    <col min="1" max="1" width="36.85546875" style="13" bestFit="1" customWidth="1"/>
    <col min="2" max="2" width="31.140625" bestFit="1" customWidth="1"/>
    <col min="3" max="3" width="19.140625" bestFit="1" customWidth="1"/>
    <col min="4" max="4" width="12.85546875" bestFit="1" customWidth="1"/>
    <col min="5" max="5" width="17.85546875" bestFit="1" customWidth="1"/>
    <col min="6" max="6" width="8.140625" bestFit="1" customWidth="1"/>
  </cols>
  <sheetData>
    <row r="1" spans="1:6" ht="15" customHeight="1" x14ac:dyDescent="0.25">
      <c r="A1" t="s">
        <v>550</v>
      </c>
    </row>
    <row r="2" spans="1:6" ht="20.100000000000001" customHeight="1" x14ac:dyDescent="0.25">
      <c r="A2" s="1" t="s">
        <v>0</v>
      </c>
      <c r="B2" t="s">
        <v>1</v>
      </c>
      <c r="C2" t="s">
        <v>1</v>
      </c>
    </row>
    <row r="3" spans="1:6" ht="60" customHeight="1" x14ac:dyDescent="0.25">
      <c r="A3" s="61" t="s">
        <v>117</v>
      </c>
      <c r="B3" s="61"/>
      <c r="C3" s="61"/>
      <c r="D3" s="61"/>
      <c r="E3" s="61"/>
      <c r="F3" s="61"/>
    </row>
    <row r="4" spans="1:6" ht="60" customHeight="1" x14ac:dyDescent="0.25">
      <c r="A4" s="61" t="s">
        <v>1</v>
      </c>
      <c r="B4" s="61"/>
      <c r="C4" s="61"/>
      <c r="D4" s="61"/>
      <c r="E4" s="61"/>
      <c r="F4" s="61"/>
    </row>
    <row r="5" spans="1:6" ht="15" customHeight="1" x14ac:dyDescent="0.25">
      <c r="A5" s="13" t="s">
        <v>3</v>
      </c>
      <c r="B5" s="60" t="s">
        <v>4</v>
      </c>
      <c r="C5" s="60"/>
      <c r="D5" t="s">
        <v>1</v>
      </c>
      <c r="E5" t="s">
        <v>1</v>
      </c>
    </row>
    <row r="6" spans="1:6" ht="15" customHeight="1" x14ac:dyDescent="0.25">
      <c r="A6" s="13" t="s">
        <v>5</v>
      </c>
      <c r="B6" s="60" t="s">
        <v>118</v>
      </c>
      <c r="C6" s="60"/>
      <c r="D6" t="s">
        <v>1</v>
      </c>
      <c r="E6" t="s">
        <v>1</v>
      </c>
    </row>
    <row r="7" spans="1:6" ht="20.100000000000001" customHeight="1" x14ac:dyDescent="0.25">
      <c r="A7" s="1" t="s">
        <v>7</v>
      </c>
      <c r="B7" t="s">
        <v>1</v>
      </c>
      <c r="C7" t="s">
        <v>1</v>
      </c>
      <c r="D7" t="s">
        <v>1</v>
      </c>
      <c r="E7" t="s">
        <v>1</v>
      </c>
    </row>
    <row r="8" spans="1:6" ht="15" customHeight="1" x14ac:dyDescent="0.25">
      <c r="B8" s="62" t="s">
        <v>8</v>
      </c>
      <c r="C8" s="62"/>
      <c r="D8" s="62" t="s">
        <v>9</v>
      </c>
      <c r="E8" s="62"/>
      <c r="F8" s="62"/>
    </row>
    <row r="9" spans="1:6" ht="15" customHeight="1" x14ac:dyDescent="0.25">
      <c r="A9" s="13" t="s">
        <v>10</v>
      </c>
      <c r="B9" s="60" t="s">
        <v>119</v>
      </c>
      <c r="C9" s="60"/>
      <c r="D9" s="60">
        <v>1</v>
      </c>
      <c r="E9" s="60"/>
      <c r="F9" s="60"/>
    </row>
    <row r="10" spans="1:6" ht="15" customHeight="1" x14ac:dyDescent="0.25">
      <c r="A10" s="13" t="s">
        <v>12</v>
      </c>
      <c r="B10" s="60" t="s">
        <v>120</v>
      </c>
      <c r="C10" s="60"/>
      <c r="D10" s="60">
        <v>100</v>
      </c>
      <c r="E10" s="60"/>
      <c r="F10" s="60"/>
    </row>
    <row r="11" spans="1:6" ht="15" customHeight="1" x14ac:dyDescent="0.25">
      <c r="A11" s="13" t="s">
        <v>14</v>
      </c>
      <c r="B11" s="60" t="s">
        <v>121</v>
      </c>
      <c r="C11" s="60"/>
      <c r="D11" s="60">
        <v>20</v>
      </c>
      <c r="E11" s="60"/>
      <c r="F11" s="60"/>
    </row>
    <row r="12" spans="1:6" ht="15" customHeight="1" x14ac:dyDescent="0.25">
      <c r="A12" s="13" t="s">
        <v>16</v>
      </c>
      <c r="B12" s="60" t="s">
        <v>122</v>
      </c>
      <c r="C12" s="60"/>
      <c r="D12" s="60">
        <v>5</v>
      </c>
      <c r="E12" s="60"/>
      <c r="F12" s="60"/>
    </row>
    <row r="13" spans="1:6" ht="15" customHeight="1" x14ac:dyDescent="0.25">
      <c r="A13" s="13" t="s">
        <v>17</v>
      </c>
      <c r="B13" s="60" t="s">
        <v>123</v>
      </c>
      <c r="C13" s="60"/>
      <c r="D13" s="60">
        <v>10</v>
      </c>
      <c r="E13" s="60"/>
      <c r="F13" s="60"/>
    </row>
    <row r="14" spans="1:6" ht="15" customHeight="1" x14ac:dyDescent="0.25">
      <c r="A14" s="13" t="s">
        <v>19</v>
      </c>
      <c r="B14" s="60" t="s">
        <v>124</v>
      </c>
      <c r="C14" s="60"/>
      <c r="D14" s="60">
        <v>5</v>
      </c>
      <c r="E14" s="60"/>
      <c r="F14" s="60"/>
    </row>
    <row r="15" spans="1:6" ht="15" customHeight="1" x14ac:dyDescent="0.25">
      <c r="A15" s="13" t="s">
        <v>21</v>
      </c>
      <c r="B15" s="60" t="s">
        <v>125</v>
      </c>
      <c r="C15" s="60"/>
      <c r="D15" s="60">
        <v>10</v>
      </c>
      <c r="E15" s="60"/>
      <c r="F15" s="60"/>
    </row>
    <row r="16" spans="1:6" ht="15" customHeight="1" x14ac:dyDescent="0.25">
      <c r="A16" s="13" t="s">
        <v>23</v>
      </c>
      <c r="B16" s="60" t="s">
        <v>126</v>
      </c>
      <c r="C16" s="60"/>
      <c r="D16" s="60">
        <v>30</v>
      </c>
      <c r="E16" s="60"/>
      <c r="F16" s="60"/>
    </row>
    <row r="17" spans="1:6" ht="15" customHeight="1" x14ac:dyDescent="0.25">
      <c r="A17" s="13" t="s">
        <v>25</v>
      </c>
      <c r="B17" s="60" t="s">
        <v>127</v>
      </c>
      <c r="C17" s="60"/>
      <c r="D17" s="60">
        <v>5</v>
      </c>
      <c r="E17" s="60"/>
      <c r="F17" s="60"/>
    </row>
    <row r="18" spans="1:6" ht="15" customHeight="1" x14ac:dyDescent="0.25">
      <c r="A18" s="13" t="s">
        <v>26</v>
      </c>
      <c r="B18" s="60" t="s">
        <v>128</v>
      </c>
      <c r="C18" s="60"/>
      <c r="D18" s="60">
        <v>10</v>
      </c>
      <c r="E18" s="60"/>
      <c r="F18" s="60"/>
    </row>
    <row r="19" spans="1:6" ht="15" customHeight="1" x14ac:dyDescent="0.25">
      <c r="A19" s="13" t="s">
        <v>27</v>
      </c>
      <c r="B19" s="60" t="s">
        <v>129</v>
      </c>
      <c r="C19" s="60"/>
      <c r="D19" s="60">
        <v>5</v>
      </c>
      <c r="E19" s="60"/>
      <c r="F19" s="60"/>
    </row>
    <row r="20" spans="1:6" ht="15" customHeight="1" x14ac:dyDescent="0.25">
      <c r="A20" s="13" t="s">
        <v>28</v>
      </c>
      <c r="B20" s="60" t="s">
        <v>130</v>
      </c>
      <c r="C20" s="60"/>
      <c r="D20" s="60">
        <v>5</v>
      </c>
      <c r="E20" s="60"/>
      <c r="F20" s="60"/>
    </row>
    <row r="21" spans="1:6" ht="15" customHeight="1" x14ac:dyDescent="0.25">
      <c r="A21" s="13" t="s">
        <v>29</v>
      </c>
      <c r="B21" s="60" t="s">
        <v>131</v>
      </c>
      <c r="C21" s="60"/>
      <c r="D21" s="60">
        <v>10</v>
      </c>
      <c r="E21" s="60"/>
      <c r="F21" s="60"/>
    </row>
    <row r="22" spans="1:6" ht="15" customHeight="1" x14ac:dyDescent="0.25">
      <c r="A22" s="13" t="s">
        <v>30</v>
      </c>
      <c r="B22" s="60" t="s">
        <v>132</v>
      </c>
      <c r="C22" s="60"/>
      <c r="D22" s="60">
        <v>20</v>
      </c>
      <c r="E22" s="60"/>
      <c r="F22" s="60"/>
    </row>
    <row r="23" spans="1:6" ht="15" customHeight="1" x14ac:dyDescent="0.25">
      <c r="A23" s="13" t="s">
        <v>32</v>
      </c>
      <c r="B23" s="60" t="s">
        <v>133</v>
      </c>
      <c r="C23" s="60"/>
      <c r="D23" s="60">
        <v>10</v>
      </c>
      <c r="E23" s="60"/>
      <c r="F23" s="60"/>
    </row>
    <row r="24" spans="1:6" ht="15" customHeight="1" x14ac:dyDescent="0.25">
      <c r="A24" s="13" t="s">
        <v>33</v>
      </c>
      <c r="B24" s="60" t="s">
        <v>134</v>
      </c>
      <c r="C24" s="60"/>
      <c r="D24" s="60">
        <v>5</v>
      </c>
      <c r="E24" s="60"/>
      <c r="F24" s="60"/>
    </row>
    <row r="25" spans="1:6" ht="15" customHeight="1" x14ac:dyDescent="0.25">
      <c r="A25" s="13" t="s">
        <v>35</v>
      </c>
      <c r="B25" s="60" t="s">
        <v>135</v>
      </c>
      <c r="C25" s="60"/>
      <c r="D25" s="60">
        <v>10</v>
      </c>
      <c r="E25" s="60"/>
      <c r="F25" s="60"/>
    </row>
    <row r="26" spans="1:6" ht="15" customHeight="1" x14ac:dyDescent="0.25">
      <c r="B26" s="53" t="s">
        <v>41</v>
      </c>
      <c r="C26" s="53"/>
      <c r="D26" s="63" t="s">
        <v>136</v>
      </c>
      <c r="E26" s="63"/>
      <c r="F26" s="63"/>
    </row>
    <row r="27" spans="1:6" ht="20.100000000000001" customHeight="1" x14ac:dyDescent="0.25">
      <c r="A27" s="1" t="s">
        <v>43</v>
      </c>
      <c r="B27" t="s">
        <v>1</v>
      </c>
      <c r="C27" t="s">
        <v>1</v>
      </c>
      <c r="D27" t="s">
        <v>1</v>
      </c>
      <c r="E27" t="s">
        <v>1</v>
      </c>
    </row>
    <row r="28" spans="1:6" ht="32.1" customHeight="1" thickBot="1" x14ac:dyDescent="0.3">
      <c r="A28" s="2" t="s">
        <v>44</v>
      </c>
      <c r="B28" s="53" t="s">
        <v>45</v>
      </c>
      <c r="C28" s="53"/>
      <c r="D28" s="53" t="s">
        <v>46</v>
      </c>
      <c r="E28" s="53"/>
      <c r="F28" s="53"/>
    </row>
    <row r="29" spans="1:6" ht="15" customHeight="1" x14ac:dyDescent="0.25">
      <c r="A29" s="12" t="s">
        <v>119</v>
      </c>
      <c r="B29" s="45"/>
      <c r="C29" s="45"/>
      <c r="D29" s="54"/>
      <c r="E29" s="55"/>
      <c r="F29" s="56"/>
    </row>
    <row r="30" spans="1:6" ht="15" customHeight="1" x14ac:dyDescent="0.25">
      <c r="A30" s="4" t="s">
        <v>47</v>
      </c>
      <c r="B30" s="45">
        <v>1</v>
      </c>
      <c r="C30" s="45"/>
      <c r="D30" s="57">
        <f>B30</f>
        <v>1</v>
      </c>
      <c r="E30" s="58"/>
      <c r="F30" s="59"/>
    </row>
    <row r="31" spans="1:6" ht="15" customHeight="1" thickBot="1" x14ac:dyDescent="0.3">
      <c r="A31" s="4" t="s">
        <v>48</v>
      </c>
      <c r="B31" s="45">
        <v>450</v>
      </c>
      <c r="C31" s="45"/>
      <c r="D31" s="46"/>
      <c r="E31" s="47"/>
      <c r="F31" s="48"/>
    </row>
    <row r="32" spans="1:6" ht="15" customHeight="1" thickBot="1" x14ac:dyDescent="0.3">
      <c r="A32" s="8" t="s">
        <v>1</v>
      </c>
      <c r="B32" s="49" t="s">
        <v>1</v>
      </c>
      <c r="C32" s="49"/>
      <c r="D32" s="49"/>
      <c r="E32" s="49"/>
      <c r="F32" s="49"/>
    </row>
    <row r="33" spans="1:6" ht="15" customHeight="1" thickBot="1" x14ac:dyDescent="0.3">
      <c r="A33" s="4" t="s">
        <v>58</v>
      </c>
      <c r="B33" s="45" t="s">
        <v>137</v>
      </c>
      <c r="C33" s="45"/>
      <c r="D33" s="50" t="s">
        <v>1</v>
      </c>
      <c r="E33" s="51"/>
      <c r="F33" s="52"/>
    </row>
    <row r="34" spans="1:6" ht="32.1" customHeight="1" thickBot="1" x14ac:dyDescent="0.3">
      <c r="A34" s="2" t="s">
        <v>44</v>
      </c>
      <c r="B34" s="53" t="s">
        <v>45</v>
      </c>
      <c r="C34" s="53"/>
      <c r="D34" s="53" t="s">
        <v>46</v>
      </c>
      <c r="E34" s="53"/>
      <c r="F34" s="53"/>
    </row>
    <row r="35" spans="1:6" ht="15" customHeight="1" x14ac:dyDescent="0.25">
      <c r="A35" s="12" t="s">
        <v>120</v>
      </c>
      <c r="B35" s="45"/>
      <c r="C35" s="45"/>
      <c r="D35" s="54"/>
      <c r="E35" s="55"/>
      <c r="F35" s="56"/>
    </row>
    <row r="36" spans="1:6" ht="15" customHeight="1" x14ac:dyDescent="0.25">
      <c r="A36" s="4" t="s">
        <v>47</v>
      </c>
      <c r="B36" s="45">
        <v>100</v>
      </c>
      <c r="C36" s="45"/>
      <c r="D36" s="57">
        <f>B36</f>
        <v>100</v>
      </c>
      <c r="E36" s="58"/>
      <c r="F36" s="59"/>
    </row>
    <row r="37" spans="1:6" ht="15" customHeight="1" thickBot="1" x14ac:dyDescent="0.3">
      <c r="A37" s="4" t="s">
        <v>48</v>
      </c>
      <c r="B37" s="45">
        <v>3.5</v>
      </c>
      <c r="C37" s="45"/>
      <c r="D37" s="46"/>
      <c r="E37" s="47"/>
      <c r="F37" s="48"/>
    </row>
    <row r="38" spans="1:6" ht="15" customHeight="1" thickBot="1" x14ac:dyDescent="0.3">
      <c r="A38" s="8" t="s">
        <v>1</v>
      </c>
      <c r="B38" s="49" t="s">
        <v>1</v>
      </c>
      <c r="C38" s="49"/>
      <c r="D38" s="49"/>
      <c r="E38" s="49"/>
      <c r="F38" s="49"/>
    </row>
    <row r="39" spans="1:6" ht="24" customHeight="1" thickBot="1" x14ac:dyDescent="0.3">
      <c r="A39" s="4" t="s">
        <v>58</v>
      </c>
      <c r="B39" s="45" t="s">
        <v>138</v>
      </c>
      <c r="C39" s="45"/>
      <c r="D39" s="50" t="s">
        <v>1</v>
      </c>
      <c r="E39" s="51"/>
      <c r="F39" s="52"/>
    </row>
    <row r="40" spans="1:6" ht="32.1" customHeight="1" thickBot="1" x14ac:dyDescent="0.3">
      <c r="A40" s="2" t="s">
        <v>44</v>
      </c>
      <c r="B40" s="53" t="s">
        <v>45</v>
      </c>
      <c r="C40" s="53"/>
      <c r="D40" s="53" t="s">
        <v>46</v>
      </c>
      <c r="E40" s="53"/>
      <c r="F40" s="53"/>
    </row>
    <row r="41" spans="1:6" ht="15" customHeight="1" x14ac:dyDescent="0.25">
      <c r="A41" s="12" t="s">
        <v>121</v>
      </c>
      <c r="B41" s="45"/>
      <c r="C41" s="45"/>
      <c r="D41" s="54"/>
      <c r="E41" s="55"/>
      <c r="F41" s="56"/>
    </row>
    <row r="42" spans="1:6" ht="15" customHeight="1" x14ac:dyDescent="0.25">
      <c r="A42" s="4" t="s">
        <v>47</v>
      </c>
      <c r="B42" s="45">
        <v>20</v>
      </c>
      <c r="C42" s="45"/>
      <c r="D42" s="57">
        <f>B42</f>
        <v>20</v>
      </c>
      <c r="E42" s="58"/>
      <c r="F42" s="59"/>
    </row>
    <row r="43" spans="1:6" ht="15" customHeight="1" thickBot="1" x14ac:dyDescent="0.3">
      <c r="A43" s="4" t="s">
        <v>48</v>
      </c>
      <c r="B43" s="45">
        <v>12</v>
      </c>
      <c r="C43" s="45"/>
      <c r="D43" s="46"/>
      <c r="E43" s="47"/>
      <c r="F43" s="48"/>
    </row>
    <row r="44" spans="1:6" ht="15" customHeight="1" thickBot="1" x14ac:dyDescent="0.3">
      <c r="A44" s="8" t="s">
        <v>1</v>
      </c>
      <c r="B44" s="49" t="s">
        <v>1</v>
      </c>
      <c r="C44" s="49"/>
      <c r="D44" s="49"/>
      <c r="E44" s="49"/>
      <c r="F44" s="49"/>
    </row>
    <row r="45" spans="1:6" ht="15" customHeight="1" thickBot="1" x14ac:dyDescent="0.3">
      <c r="A45" s="4" t="s">
        <v>58</v>
      </c>
      <c r="B45" s="45" t="s">
        <v>139</v>
      </c>
      <c r="C45" s="45"/>
      <c r="D45" s="50" t="s">
        <v>1</v>
      </c>
      <c r="E45" s="51"/>
      <c r="F45" s="52"/>
    </row>
    <row r="46" spans="1:6" ht="32.1" customHeight="1" thickBot="1" x14ac:dyDescent="0.3">
      <c r="A46" s="2" t="s">
        <v>44</v>
      </c>
      <c r="B46" s="53" t="s">
        <v>45</v>
      </c>
      <c r="C46" s="53"/>
      <c r="D46" s="53" t="s">
        <v>46</v>
      </c>
      <c r="E46" s="53"/>
      <c r="F46" s="53"/>
    </row>
    <row r="47" spans="1:6" ht="15" customHeight="1" x14ac:dyDescent="0.25">
      <c r="A47" s="12" t="s">
        <v>122</v>
      </c>
      <c r="B47" s="45"/>
      <c r="C47" s="45"/>
      <c r="D47" s="54"/>
      <c r="E47" s="55"/>
      <c r="F47" s="56"/>
    </row>
    <row r="48" spans="1:6" ht="15" customHeight="1" x14ac:dyDescent="0.25">
      <c r="A48" s="4" t="s">
        <v>47</v>
      </c>
      <c r="B48" s="45">
        <v>5</v>
      </c>
      <c r="C48" s="45"/>
      <c r="D48" s="57">
        <f>B48</f>
        <v>5</v>
      </c>
      <c r="E48" s="58"/>
      <c r="F48" s="59"/>
    </row>
    <row r="49" spans="1:6" ht="15" customHeight="1" thickBot="1" x14ac:dyDescent="0.3">
      <c r="A49" s="4" t="s">
        <v>48</v>
      </c>
      <c r="B49" s="45">
        <v>220</v>
      </c>
      <c r="C49" s="45"/>
      <c r="D49" s="46"/>
      <c r="E49" s="47"/>
      <c r="F49" s="48"/>
    </row>
    <row r="50" spans="1:6" ht="15" customHeight="1" thickBot="1" x14ac:dyDescent="0.3">
      <c r="A50" s="8" t="s">
        <v>1</v>
      </c>
      <c r="B50" s="49" t="s">
        <v>1</v>
      </c>
      <c r="C50" s="49"/>
      <c r="D50" s="49"/>
      <c r="E50" s="49"/>
      <c r="F50" s="49"/>
    </row>
    <row r="51" spans="1:6" ht="48" customHeight="1" thickBot="1" x14ac:dyDescent="0.3">
      <c r="A51" s="4" t="s">
        <v>58</v>
      </c>
      <c r="B51" s="45" t="s">
        <v>140</v>
      </c>
      <c r="C51" s="45"/>
      <c r="D51" s="50" t="s">
        <v>1</v>
      </c>
      <c r="E51" s="51"/>
      <c r="F51" s="52"/>
    </row>
    <row r="52" spans="1:6" ht="32.1" customHeight="1" thickBot="1" x14ac:dyDescent="0.3">
      <c r="A52" s="2" t="s">
        <v>44</v>
      </c>
      <c r="B52" s="53" t="s">
        <v>45</v>
      </c>
      <c r="C52" s="53"/>
      <c r="D52" s="53" t="s">
        <v>46</v>
      </c>
      <c r="E52" s="53"/>
      <c r="F52" s="53"/>
    </row>
    <row r="53" spans="1:6" ht="15" customHeight="1" x14ac:dyDescent="0.25">
      <c r="A53" s="12" t="s">
        <v>123</v>
      </c>
      <c r="B53" s="45"/>
      <c r="C53" s="45"/>
      <c r="D53" s="54"/>
      <c r="E53" s="55"/>
      <c r="F53" s="56"/>
    </row>
    <row r="54" spans="1:6" ht="15" customHeight="1" x14ac:dyDescent="0.25">
      <c r="A54" s="4" t="s">
        <v>47</v>
      </c>
      <c r="B54" s="45">
        <v>10</v>
      </c>
      <c r="C54" s="45"/>
      <c r="D54" s="57">
        <f>B54</f>
        <v>10</v>
      </c>
      <c r="E54" s="58"/>
      <c r="F54" s="59"/>
    </row>
    <row r="55" spans="1:6" ht="15" customHeight="1" thickBot="1" x14ac:dyDescent="0.3">
      <c r="A55" s="4" t="s">
        <v>48</v>
      </c>
      <c r="B55" s="45">
        <v>60</v>
      </c>
      <c r="C55" s="45"/>
      <c r="D55" s="46"/>
      <c r="E55" s="47"/>
      <c r="F55" s="48"/>
    </row>
    <row r="56" spans="1:6" ht="15" customHeight="1" thickBot="1" x14ac:dyDescent="0.3">
      <c r="A56" s="8" t="s">
        <v>1</v>
      </c>
      <c r="B56" s="49" t="s">
        <v>1</v>
      </c>
      <c r="C56" s="49"/>
      <c r="D56" s="49"/>
      <c r="E56" s="49"/>
      <c r="F56" s="49"/>
    </row>
    <row r="57" spans="1:6" ht="15" customHeight="1" thickBot="1" x14ac:dyDescent="0.3">
      <c r="A57" s="4" t="s">
        <v>58</v>
      </c>
      <c r="B57" s="45" t="s">
        <v>141</v>
      </c>
      <c r="C57" s="45"/>
      <c r="D57" s="50" t="s">
        <v>1</v>
      </c>
      <c r="E57" s="51"/>
      <c r="F57" s="52"/>
    </row>
    <row r="58" spans="1:6" ht="32.1" customHeight="1" thickBot="1" x14ac:dyDescent="0.3">
      <c r="A58" s="2" t="s">
        <v>44</v>
      </c>
      <c r="B58" s="53" t="s">
        <v>45</v>
      </c>
      <c r="C58" s="53"/>
      <c r="D58" s="53" t="s">
        <v>46</v>
      </c>
      <c r="E58" s="53"/>
      <c r="F58" s="53"/>
    </row>
    <row r="59" spans="1:6" ht="36" customHeight="1" x14ac:dyDescent="0.25">
      <c r="A59" s="12" t="s">
        <v>124</v>
      </c>
      <c r="B59" s="45"/>
      <c r="C59" s="45"/>
      <c r="D59" s="54"/>
      <c r="E59" s="55"/>
      <c r="F59" s="56"/>
    </row>
    <row r="60" spans="1:6" ht="15" customHeight="1" x14ac:dyDescent="0.25">
      <c r="A60" s="4" t="s">
        <v>47</v>
      </c>
      <c r="B60" s="45">
        <v>5</v>
      </c>
      <c r="C60" s="45"/>
      <c r="D60" s="57">
        <f>B60</f>
        <v>5</v>
      </c>
      <c r="E60" s="58"/>
      <c r="F60" s="59"/>
    </row>
    <row r="61" spans="1:6" ht="15" customHeight="1" thickBot="1" x14ac:dyDescent="0.3">
      <c r="A61" s="4" t="s">
        <v>48</v>
      </c>
      <c r="B61" s="45">
        <v>50</v>
      </c>
      <c r="C61" s="45"/>
      <c r="D61" s="46"/>
      <c r="E61" s="47"/>
      <c r="F61" s="48"/>
    </row>
    <row r="62" spans="1:6" ht="15" customHeight="1" thickBot="1" x14ac:dyDescent="0.3">
      <c r="A62" s="8" t="s">
        <v>1</v>
      </c>
      <c r="B62" s="49" t="s">
        <v>1</v>
      </c>
      <c r="C62" s="49"/>
      <c r="D62" s="49"/>
      <c r="E62" s="49"/>
      <c r="F62" s="49"/>
    </row>
    <row r="63" spans="1:6" ht="33.75" customHeight="1" thickBot="1" x14ac:dyDescent="0.3">
      <c r="A63" s="4" t="s">
        <v>58</v>
      </c>
      <c r="B63" s="45" t="s">
        <v>142</v>
      </c>
      <c r="C63" s="45"/>
      <c r="D63" s="50" t="s">
        <v>1</v>
      </c>
      <c r="E63" s="51"/>
      <c r="F63" s="52"/>
    </row>
    <row r="64" spans="1:6" ht="32.1" customHeight="1" thickBot="1" x14ac:dyDescent="0.3">
      <c r="A64" s="2" t="s">
        <v>44</v>
      </c>
      <c r="B64" s="53" t="s">
        <v>45</v>
      </c>
      <c r="C64" s="53"/>
      <c r="D64" s="53" t="s">
        <v>46</v>
      </c>
      <c r="E64" s="53"/>
      <c r="F64" s="53"/>
    </row>
    <row r="65" spans="1:6" ht="15" customHeight="1" x14ac:dyDescent="0.25">
      <c r="A65" s="12" t="s">
        <v>125</v>
      </c>
      <c r="B65" s="45"/>
      <c r="C65" s="45"/>
      <c r="D65" s="54"/>
      <c r="E65" s="55"/>
      <c r="F65" s="56"/>
    </row>
    <row r="66" spans="1:6" ht="15" customHeight="1" x14ac:dyDescent="0.25">
      <c r="A66" s="4" t="s">
        <v>47</v>
      </c>
      <c r="B66" s="45">
        <v>10</v>
      </c>
      <c r="C66" s="45"/>
      <c r="D66" s="57">
        <f>B66</f>
        <v>10</v>
      </c>
      <c r="E66" s="58"/>
      <c r="F66" s="59"/>
    </row>
    <row r="67" spans="1:6" ht="15" customHeight="1" thickBot="1" x14ac:dyDescent="0.3">
      <c r="A67" s="4" t="s">
        <v>48</v>
      </c>
      <c r="B67" s="45">
        <v>150</v>
      </c>
      <c r="C67" s="45"/>
      <c r="D67" s="46"/>
      <c r="E67" s="47"/>
      <c r="F67" s="48"/>
    </row>
    <row r="68" spans="1:6" ht="15" customHeight="1" thickBot="1" x14ac:dyDescent="0.3">
      <c r="A68" s="8" t="s">
        <v>1</v>
      </c>
      <c r="B68" s="49" t="s">
        <v>1</v>
      </c>
      <c r="C68" s="49"/>
      <c r="D68" s="49"/>
      <c r="E68" s="49"/>
      <c r="F68" s="49"/>
    </row>
    <row r="69" spans="1:6" ht="30" customHeight="1" thickBot="1" x14ac:dyDescent="0.3">
      <c r="A69" s="4" t="s">
        <v>58</v>
      </c>
      <c r="B69" s="45" t="s">
        <v>143</v>
      </c>
      <c r="C69" s="45"/>
      <c r="D69" s="50" t="s">
        <v>1</v>
      </c>
      <c r="E69" s="51"/>
      <c r="F69" s="52"/>
    </row>
    <row r="70" spans="1:6" ht="32.1" customHeight="1" thickBot="1" x14ac:dyDescent="0.3">
      <c r="A70" s="2" t="s">
        <v>44</v>
      </c>
      <c r="B70" s="53" t="s">
        <v>45</v>
      </c>
      <c r="C70" s="53"/>
      <c r="D70" s="53" t="s">
        <v>46</v>
      </c>
      <c r="E70" s="53"/>
      <c r="F70" s="53"/>
    </row>
    <row r="71" spans="1:6" ht="15" customHeight="1" x14ac:dyDescent="0.25">
      <c r="A71" s="12" t="s">
        <v>126</v>
      </c>
      <c r="B71" s="45"/>
      <c r="C71" s="45"/>
      <c r="D71" s="54"/>
      <c r="E71" s="55"/>
      <c r="F71" s="56"/>
    </row>
    <row r="72" spans="1:6" ht="15" customHeight="1" x14ac:dyDescent="0.25">
      <c r="A72" s="4" t="s">
        <v>47</v>
      </c>
      <c r="B72" s="45">
        <v>30</v>
      </c>
      <c r="C72" s="45"/>
      <c r="D72" s="57">
        <f>B72</f>
        <v>30</v>
      </c>
      <c r="E72" s="58"/>
      <c r="F72" s="59"/>
    </row>
    <row r="73" spans="1:6" ht="15" customHeight="1" thickBot="1" x14ac:dyDescent="0.3">
      <c r="A73" s="4" t="s">
        <v>48</v>
      </c>
      <c r="B73" s="45">
        <v>60</v>
      </c>
      <c r="C73" s="45"/>
      <c r="D73" s="46"/>
      <c r="E73" s="47"/>
      <c r="F73" s="48"/>
    </row>
    <row r="74" spans="1:6" ht="15" customHeight="1" thickBot="1" x14ac:dyDescent="0.3">
      <c r="A74" s="8" t="s">
        <v>1</v>
      </c>
      <c r="B74" s="49" t="s">
        <v>1</v>
      </c>
      <c r="C74" s="49"/>
      <c r="D74" s="49"/>
      <c r="E74" s="49"/>
      <c r="F74" s="49"/>
    </row>
    <row r="75" spans="1:6" ht="48" customHeight="1" thickBot="1" x14ac:dyDescent="0.3">
      <c r="A75" s="4" t="s">
        <v>58</v>
      </c>
      <c r="B75" s="45" t="s">
        <v>144</v>
      </c>
      <c r="C75" s="45"/>
      <c r="D75" s="50" t="s">
        <v>1</v>
      </c>
      <c r="E75" s="51"/>
      <c r="F75" s="52"/>
    </row>
    <row r="76" spans="1:6" ht="32.1" customHeight="1" thickBot="1" x14ac:dyDescent="0.3">
      <c r="A76" s="2" t="s">
        <v>44</v>
      </c>
      <c r="B76" s="53" t="s">
        <v>45</v>
      </c>
      <c r="C76" s="53"/>
      <c r="D76" s="53" t="s">
        <v>46</v>
      </c>
      <c r="E76" s="53"/>
      <c r="F76" s="53"/>
    </row>
    <row r="77" spans="1:6" ht="15" customHeight="1" x14ac:dyDescent="0.25">
      <c r="A77" s="12" t="s">
        <v>127</v>
      </c>
      <c r="B77" s="45"/>
      <c r="C77" s="45"/>
      <c r="D77" s="54"/>
      <c r="E77" s="55"/>
      <c r="F77" s="56"/>
    </row>
    <row r="78" spans="1:6" ht="15" customHeight="1" x14ac:dyDescent="0.25">
      <c r="A78" s="4" t="s">
        <v>47</v>
      </c>
      <c r="B78" s="45">
        <v>5</v>
      </c>
      <c r="C78" s="45"/>
      <c r="D78" s="57">
        <f>B78</f>
        <v>5</v>
      </c>
      <c r="E78" s="58"/>
      <c r="F78" s="59"/>
    </row>
    <row r="79" spans="1:6" ht="15" customHeight="1" thickBot="1" x14ac:dyDescent="0.3">
      <c r="A79" s="4" t="s">
        <v>48</v>
      </c>
      <c r="B79" s="45">
        <v>20</v>
      </c>
      <c r="C79" s="45"/>
      <c r="D79" s="46"/>
      <c r="E79" s="47"/>
      <c r="F79" s="48"/>
    </row>
    <row r="80" spans="1:6" ht="15" customHeight="1" thickBot="1" x14ac:dyDescent="0.3">
      <c r="A80" s="8" t="s">
        <v>1</v>
      </c>
      <c r="B80" s="49" t="s">
        <v>1</v>
      </c>
      <c r="C80" s="49"/>
      <c r="D80" s="49"/>
      <c r="E80" s="49"/>
      <c r="F80" s="49"/>
    </row>
    <row r="81" spans="1:6" ht="15" customHeight="1" thickBot="1" x14ac:dyDescent="0.3">
      <c r="A81" s="4" t="s">
        <v>58</v>
      </c>
      <c r="B81" s="45" t="s">
        <v>145</v>
      </c>
      <c r="C81" s="45"/>
      <c r="D81" s="50" t="s">
        <v>1</v>
      </c>
      <c r="E81" s="51"/>
      <c r="F81" s="52"/>
    </row>
    <row r="82" spans="1:6" ht="32.1" customHeight="1" thickBot="1" x14ac:dyDescent="0.3">
      <c r="A82" s="2" t="s">
        <v>44</v>
      </c>
      <c r="B82" s="53" t="s">
        <v>45</v>
      </c>
      <c r="C82" s="53"/>
      <c r="D82" s="53" t="s">
        <v>46</v>
      </c>
      <c r="E82" s="53"/>
      <c r="F82" s="53"/>
    </row>
    <row r="83" spans="1:6" ht="15" customHeight="1" x14ac:dyDescent="0.25">
      <c r="A83" s="12" t="s">
        <v>128</v>
      </c>
      <c r="B83" s="45"/>
      <c r="C83" s="45"/>
      <c r="D83" s="54"/>
      <c r="E83" s="55"/>
      <c r="F83" s="56"/>
    </row>
    <row r="84" spans="1:6" ht="15" customHeight="1" x14ac:dyDescent="0.25">
      <c r="A84" s="4" t="s">
        <v>47</v>
      </c>
      <c r="B84" s="45">
        <v>10</v>
      </c>
      <c r="C84" s="45"/>
      <c r="D84" s="57">
        <f>B84</f>
        <v>10</v>
      </c>
      <c r="E84" s="58"/>
      <c r="F84" s="59"/>
    </row>
    <row r="85" spans="1:6" ht="15" customHeight="1" thickBot="1" x14ac:dyDescent="0.3">
      <c r="A85" s="4" t="s">
        <v>48</v>
      </c>
      <c r="B85" s="45">
        <v>7</v>
      </c>
      <c r="C85" s="45"/>
      <c r="D85" s="46"/>
      <c r="E85" s="47"/>
      <c r="F85" s="48"/>
    </row>
    <row r="86" spans="1:6" ht="15" customHeight="1" thickBot="1" x14ac:dyDescent="0.3">
      <c r="A86" s="8" t="s">
        <v>1</v>
      </c>
      <c r="B86" s="49" t="s">
        <v>1</v>
      </c>
      <c r="C86" s="49"/>
      <c r="D86" s="49"/>
      <c r="E86" s="49"/>
      <c r="F86" s="49"/>
    </row>
    <row r="87" spans="1:6" ht="15" customHeight="1" thickBot="1" x14ac:dyDescent="0.3">
      <c r="A87" s="4" t="s">
        <v>58</v>
      </c>
      <c r="B87" s="45" t="s">
        <v>145</v>
      </c>
      <c r="C87" s="45"/>
      <c r="D87" s="50" t="s">
        <v>1</v>
      </c>
      <c r="E87" s="51"/>
      <c r="F87" s="52"/>
    </row>
    <row r="88" spans="1:6" ht="32.1" customHeight="1" thickBot="1" x14ac:dyDescent="0.3">
      <c r="A88" s="2" t="s">
        <v>44</v>
      </c>
      <c r="B88" s="53" t="s">
        <v>45</v>
      </c>
      <c r="C88" s="53"/>
      <c r="D88" s="53" t="s">
        <v>46</v>
      </c>
      <c r="E88" s="53"/>
      <c r="F88" s="53"/>
    </row>
    <row r="89" spans="1:6" ht="15" customHeight="1" x14ac:dyDescent="0.25">
      <c r="A89" s="12" t="s">
        <v>129</v>
      </c>
      <c r="B89" s="45"/>
      <c r="C89" s="45"/>
      <c r="D89" s="54"/>
      <c r="E89" s="55"/>
      <c r="F89" s="56"/>
    </row>
    <row r="90" spans="1:6" ht="15" customHeight="1" x14ac:dyDescent="0.25">
      <c r="A90" s="4" t="s">
        <v>47</v>
      </c>
      <c r="B90" s="45">
        <v>5</v>
      </c>
      <c r="C90" s="45"/>
      <c r="D90" s="57">
        <f>B90</f>
        <v>5</v>
      </c>
      <c r="E90" s="58"/>
      <c r="F90" s="59"/>
    </row>
    <row r="91" spans="1:6" ht="15" customHeight="1" thickBot="1" x14ac:dyDescent="0.3">
      <c r="A91" s="4" t="s">
        <v>48</v>
      </c>
      <c r="B91" s="45">
        <v>100</v>
      </c>
      <c r="C91" s="45"/>
      <c r="D91" s="46"/>
      <c r="E91" s="47"/>
      <c r="F91" s="48"/>
    </row>
    <row r="92" spans="1:6" ht="15" customHeight="1" thickBot="1" x14ac:dyDescent="0.3">
      <c r="A92" s="8" t="s">
        <v>1</v>
      </c>
      <c r="B92" s="49" t="s">
        <v>1</v>
      </c>
      <c r="C92" s="49"/>
      <c r="D92" s="49"/>
      <c r="E92" s="49"/>
      <c r="F92" s="49"/>
    </row>
    <row r="93" spans="1:6" ht="15" customHeight="1" thickBot="1" x14ac:dyDescent="0.3">
      <c r="A93" s="4" t="s">
        <v>58</v>
      </c>
      <c r="B93" s="45" t="s">
        <v>146</v>
      </c>
      <c r="C93" s="45"/>
      <c r="D93" s="50" t="s">
        <v>1</v>
      </c>
      <c r="E93" s="51"/>
      <c r="F93" s="52"/>
    </row>
    <row r="94" spans="1:6" ht="32.1" customHeight="1" thickBot="1" x14ac:dyDescent="0.3">
      <c r="A94" s="2" t="s">
        <v>44</v>
      </c>
      <c r="B94" s="53" t="s">
        <v>45</v>
      </c>
      <c r="C94" s="53"/>
      <c r="D94" s="53" t="s">
        <v>46</v>
      </c>
      <c r="E94" s="53"/>
      <c r="F94" s="53"/>
    </row>
    <row r="95" spans="1:6" ht="15" customHeight="1" x14ac:dyDescent="0.25">
      <c r="A95" s="12" t="s">
        <v>130</v>
      </c>
      <c r="B95" s="45"/>
      <c r="C95" s="45"/>
      <c r="D95" s="54"/>
      <c r="E95" s="55"/>
      <c r="F95" s="56"/>
    </row>
    <row r="96" spans="1:6" ht="15" customHeight="1" x14ac:dyDescent="0.25">
      <c r="A96" s="4" t="s">
        <v>47</v>
      </c>
      <c r="B96" s="45">
        <v>5</v>
      </c>
      <c r="C96" s="45"/>
      <c r="D96" s="57">
        <f>B96</f>
        <v>5</v>
      </c>
      <c r="E96" s="58"/>
      <c r="F96" s="59"/>
    </row>
    <row r="97" spans="1:6" ht="15" customHeight="1" thickBot="1" x14ac:dyDescent="0.3">
      <c r="A97" s="4" t="s">
        <v>48</v>
      </c>
      <c r="B97" s="45">
        <v>40</v>
      </c>
      <c r="C97" s="45"/>
      <c r="D97" s="46"/>
      <c r="E97" s="47"/>
      <c r="F97" s="48"/>
    </row>
    <row r="98" spans="1:6" ht="15" customHeight="1" thickBot="1" x14ac:dyDescent="0.3">
      <c r="A98" s="8" t="s">
        <v>1</v>
      </c>
      <c r="B98" s="49" t="s">
        <v>1</v>
      </c>
      <c r="C98" s="49"/>
      <c r="D98" s="49"/>
      <c r="E98" s="49"/>
      <c r="F98" s="49"/>
    </row>
    <row r="99" spans="1:6" ht="15" customHeight="1" thickBot="1" x14ac:dyDescent="0.3">
      <c r="A99" s="4" t="s">
        <v>58</v>
      </c>
      <c r="B99" s="45" t="s">
        <v>147</v>
      </c>
      <c r="C99" s="45"/>
      <c r="D99" s="50" t="s">
        <v>1</v>
      </c>
      <c r="E99" s="51"/>
      <c r="F99" s="52"/>
    </row>
    <row r="100" spans="1:6" ht="32.1" customHeight="1" thickBot="1" x14ac:dyDescent="0.3">
      <c r="A100" s="2" t="s">
        <v>44</v>
      </c>
      <c r="B100" s="53" t="s">
        <v>45</v>
      </c>
      <c r="C100" s="53"/>
      <c r="D100" s="53" t="s">
        <v>46</v>
      </c>
      <c r="E100" s="53"/>
      <c r="F100" s="53"/>
    </row>
    <row r="101" spans="1:6" ht="15" customHeight="1" x14ac:dyDescent="0.25">
      <c r="A101" s="12" t="s">
        <v>131</v>
      </c>
      <c r="B101" s="45"/>
      <c r="C101" s="45"/>
      <c r="D101" s="54"/>
      <c r="E101" s="55"/>
      <c r="F101" s="56"/>
    </row>
    <row r="102" spans="1:6" ht="15" customHeight="1" x14ac:dyDescent="0.25">
      <c r="A102" s="4" t="s">
        <v>47</v>
      </c>
      <c r="B102" s="45">
        <v>10</v>
      </c>
      <c r="C102" s="45"/>
      <c r="D102" s="57">
        <f>B102</f>
        <v>10</v>
      </c>
      <c r="E102" s="58"/>
      <c r="F102" s="59"/>
    </row>
    <row r="103" spans="1:6" ht="15" customHeight="1" thickBot="1" x14ac:dyDescent="0.3">
      <c r="A103" s="4" t="s">
        <v>48</v>
      </c>
      <c r="B103" s="45">
        <v>50</v>
      </c>
      <c r="C103" s="45"/>
      <c r="D103" s="46"/>
      <c r="E103" s="47"/>
      <c r="F103" s="48"/>
    </row>
    <row r="104" spans="1:6" ht="15" customHeight="1" thickBot="1" x14ac:dyDescent="0.3">
      <c r="A104" s="8" t="s">
        <v>1</v>
      </c>
      <c r="B104" s="49" t="s">
        <v>1</v>
      </c>
      <c r="C104" s="49"/>
      <c r="D104" s="49"/>
      <c r="E104" s="49"/>
      <c r="F104" s="49"/>
    </row>
    <row r="105" spans="1:6" ht="15" customHeight="1" thickBot="1" x14ac:dyDescent="0.3">
      <c r="A105" s="4" t="s">
        <v>58</v>
      </c>
      <c r="B105" s="45" t="s">
        <v>148</v>
      </c>
      <c r="C105" s="45"/>
      <c r="D105" s="50" t="s">
        <v>1</v>
      </c>
      <c r="E105" s="51"/>
      <c r="F105" s="52"/>
    </row>
    <row r="106" spans="1:6" ht="32.1" customHeight="1" thickBot="1" x14ac:dyDescent="0.3">
      <c r="A106" s="2" t="s">
        <v>44</v>
      </c>
      <c r="B106" s="53" t="s">
        <v>45</v>
      </c>
      <c r="C106" s="53"/>
      <c r="D106" s="53" t="s">
        <v>46</v>
      </c>
      <c r="E106" s="53"/>
      <c r="F106" s="53"/>
    </row>
    <row r="107" spans="1:6" ht="15" customHeight="1" x14ac:dyDescent="0.25">
      <c r="A107" s="12" t="s">
        <v>132</v>
      </c>
      <c r="B107" s="45"/>
      <c r="C107" s="45"/>
      <c r="D107" s="54"/>
      <c r="E107" s="55"/>
      <c r="F107" s="56"/>
    </row>
    <row r="108" spans="1:6" ht="15" customHeight="1" x14ac:dyDescent="0.25">
      <c r="A108" s="4" t="s">
        <v>47</v>
      </c>
      <c r="B108" s="45">
        <v>20</v>
      </c>
      <c r="C108" s="45"/>
      <c r="D108" s="57">
        <f>B108</f>
        <v>20</v>
      </c>
      <c r="E108" s="58"/>
      <c r="F108" s="59"/>
    </row>
    <row r="109" spans="1:6" ht="15" customHeight="1" thickBot="1" x14ac:dyDescent="0.3">
      <c r="A109" s="4" t="s">
        <v>48</v>
      </c>
      <c r="B109" s="45">
        <v>7</v>
      </c>
      <c r="C109" s="45"/>
      <c r="D109" s="46"/>
      <c r="E109" s="47"/>
      <c r="F109" s="48"/>
    </row>
    <row r="110" spans="1:6" ht="15" customHeight="1" thickBot="1" x14ac:dyDescent="0.3">
      <c r="A110" s="8" t="s">
        <v>1</v>
      </c>
      <c r="B110" s="49" t="s">
        <v>1</v>
      </c>
      <c r="C110" s="49"/>
      <c r="D110" s="49"/>
      <c r="E110" s="49"/>
      <c r="F110" s="49"/>
    </row>
    <row r="111" spans="1:6" ht="15" customHeight="1" thickBot="1" x14ac:dyDescent="0.3">
      <c r="A111" s="4" t="s">
        <v>58</v>
      </c>
      <c r="B111" s="45" t="s">
        <v>149</v>
      </c>
      <c r="C111" s="45"/>
      <c r="D111" s="50" t="s">
        <v>1</v>
      </c>
      <c r="E111" s="51"/>
      <c r="F111" s="52"/>
    </row>
    <row r="112" spans="1:6" ht="32.1" customHeight="1" thickBot="1" x14ac:dyDescent="0.3">
      <c r="A112" s="2" t="s">
        <v>44</v>
      </c>
      <c r="B112" s="53" t="s">
        <v>45</v>
      </c>
      <c r="C112" s="53"/>
      <c r="D112" s="53" t="s">
        <v>46</v>
      </c>
      <c r="E112" s="53"/>
      <c r="F112" s="53"/>
    </row>
    <row r="113" spans="1:6" ht="15" customHeight="1" x14ac:dyDescent="0.25">
      <c r="A113" s="12" t="s">
        <v>133</v>
      </c>
      <c r="B113" s="45"/>
      <c r="C113" s="45"/>
      <c r="D113" s="54"/>
      <c r="E113" s="55"/>
      <c r="F113" s="56"/>
    </row>
    <row r="114" spans="1:6" ht="15" customHeight="1" x14ac:dyDescent="0.25">
      <c r="A114" s="4" t="s">
        <v>47</v>
      </c>
      <c r="B114" s="45">
        <v>10</v>
      </c>
      <c r="C114" s="45"/>
      <c r="D114" s="57">
        <f>B114</f>
        <v>10</v>
      </c>
      <c r="E114" s="58"/>
      <c r="F114" s="59"/>
    </row>
    <row r="115" spans="1:6" ht="15" customHeight="1" thickBot="1" x14ac:dyDescent="0.3">
      <c r="A115" s="4" t="s">
        <v>48</v>
      </c>
      <c r="B115" s="45">
        <v>20</v>
      </c>
      <c r="C115" s="45"/>
      <c r="D115" s="46"/>
      <c r="E115" s="47"/>
      <c r="F115" s="48"/>
    </row>
    <row r="116" spans="1:6" ht="15" customHeight="1" thickBot="1" x14ac:dyDescent="0.3">
      <c r="A116" s="8" t="s">
        <v>1</v>
      </c>
      <c r="B116" s="49" t="s">
        <v>1</v>
      </c>
      <c r="C116" s="49"/>
      <c r="D116" s="49"/>
      <c r="E116" s="49"/>
      <c r="F116" s="49"/>
    </row>
    <row r="117" spans="1:6" ht="15" customHeight="1" thickBot="1" x14ac:dyDescent="0.3">
      <c r="A117" s="4" t="s">
        <v>58</v>
      </c>
      <c r="B117" s="45" t="s">
        <v>150</v>
      </c>
      <c r="C117" s="45"/>
      <c r="D117" s="50" t="s">
        <v>1</v>
      </c>
      <c r="E117" s="51"/>
      <c r="F117" s="52"/>
    </row>
    <row r="118" spans="1:6" ht="32.1" customHeight="1" thickBot="1" x14ac:dyDescent="0.3">
      <c r="A118" s="2" t="s">
        <v>44</v>
      </c>
      <c r="B118" s="53" t="s">
        <v>45</v>
      </c>
      <c r="C118" s="53"/>
      <c r="D118" s="53" t="s">
        <v>46</v>
      </c>
      <c r="E118" s="53"/>
      <c r="F118" s="53"/>
    </row>
    <row r="119" spans="1:6" ht="15" customHeight="1" x14ac:dyDescent="0.25">
      <c r="A119" s="12" t="s">
        <v>134</v>
      </c>
      <c r="B119" s="45"/>
      <c r="C119" s="45"/>
      <c r="D119" s="54"/>
      <c r="E119" s="55"/>
      <c r="F119" s="56"/>
    </row>
    <row r="120" spans="1:6" ht="15" customHeight="1" x14ac:dyDescent="0.25">
      <c r="A120" s="4" t="s">
        <v>47</v>
      </c>
      <c r="B120" s="45">
        <v>5</v>
      </c>
      <c r="C120" s="45"/>
      <c r="D120" s="57">
        <f>B120</f>
        <v>5</v>
      </c>
      <c r="E120" s="58"/>
      <c r="F120" s="59"/>
    </row>
    <row r="121" spans="1:6" ht="15" customHeight="1" thickBot="1" x14ac:dyDescent="0.3">
      <c r="A121" s="4" t="s">
        <v>48</v>
      </c>
      <c r="B121" s="45">
        <v>120</v>
      </c>
      <c r="C121" s="45"/>
      <c r="D121" s="46"/>
      <c r="E121" s="47"/>
      <c r="F121" s="48"/>
    </row>
    <row r="122" spans="1:6" ht="15" customHeight="1" thickBot="1" x14ac:dyDescent="0.3">
      <c r="A122" s="8" t="s">
        <v>1</v>
      </c>
      <c r="B122" s="49" t="s">
        <v>1</v>
      </c>
      <c r="C122" s="49"/>
      <c r="D122" s="49"/>
      <c r="E122" s="49"/>
      <c r="F122" s="49"/>
    </row>
    <row r="123" spans="1:6" ht="24" customHeight="1" thickBot="1" x14ac:dyDescent="0.3">
      <c r="A123" s="4" t="s">
        <v>58</v>
      </c>
      <c r="B123" s="45" t="s">
        <v>151</v>
      </c>
      <c r="C123" s="45"/>
      <c r="D123" s="50" t="s">
        <v>1</v>
      </c>
      <c r="E123" s="51"/>
      <c r="F123" s="52"/>
    </row>
    <row r="124" spans="1:6" ht="32.1" customHeight="1" thickBot="1" x14ac:dyDescent="0.3">
      <c r="A124" s="2" t="s">
        <v>44</v>
      </c>
      <c r="B124" s="53" t="s">
        <v>45</v>
      </c>
      <c r="C124" s="53"/>
      <c r="D124" s="53" t="s">
        <v>46</v>
      </c>
      <c r="E124" s="53"/>
      <c r="F124" s="53"/>
    </row>
    <row r="125" spans="1:6" ht="15" customHeight="1" x14ac:dyDescent="0.25">
      <c r="A125" s="12" t="s">
        <v>135</v>
      </c>
      <c r="B125" s="45"/>
      <c r="C125" s="45"/>
      <c r="D125" s="54"/>
      <c r="E125" s="55"/>
      <c r="F125" s="56"/>
    </row>
    <row r="126" spans="1:6" ht="15" customHeight="1" x14ac:dyDescent="0.25">
      <c r="A126" s="4" t="s">
        <v>47</v>
      </c>
      <c r="B126" s="45">
        <v>10</v>
      </c>
      <c r="C126" s="45"/>
      <c r="D126" s="57">
        <f>B126</f>
        <v>10</v>
      </c>
      <c r="E126" s="58"/>
      <c r="F126" s="59"/>
    </row>
    <row r="127" spans="1:6" ht="15" customHeight="1" thickBot="1" x14ac:dyDescent="0.3">
      <c r="A127" s="4" t="s">
        <v>48</v>
      </c>
      <c r="B127" s="45">
        <v>67</v>
      </c>
      <c r="C127" s="45"/>
      <c r="D127" s="46"/>
      <c r="E127" s="47"/>
      <c r="F127" s="48"/>
    </row>
    <row r="128" spans="1:6" ht="15" customHeight="1" thickBot="1" x14ac:dyDescent="0.3">
      <c r="A128" s="8" t="s">
        <v>1</v>
      </c>
      <c r="B128" s="49" t="s">
        <v>1</v>
      </c>
      <c r="C128" s="49"/>
      <c r="D128" s="49"/>
      <c r="E128" s="49"/>
      <c r="F128" s="49"/>
    </row>
    <row r="129" spans="1:6" ht="24" customHeight="1" thickBot="1" x14ac:dyDescent="0.3">
      <c r="A129" s="4" t="s">
        <v>58</v>
      </c>
      <c r="B129" s="45" t="s">
        <v>151</v>
      </c>
      <c r="C129" s="45"/>
      <c r="D129" s="50" t="s">
        <v>1</v>
      </c>
      <c r="E129" s="51"/>
      <c r="F129" s="52"/>
    </row>
    <row r="130" spans="1:6" ht="20.100000000000001" customHeight="1" x14ac:dyDescent="0.25">
      <c r="A130" s="1" t="s">
        <v>70</v>
      </c>
      <c r="B130" t="s">
        <v>1</v>
      </c>
      <c r="C130" t="s">
        <v>1</v>
      </c>
      <c r="D130" t="s">
        <v>1</v>
      </c>
      <c r="E130" t="s">
        <v>1</v>
      </c>
    </row>
    <row r="131" spans="1:6" ht="32.1" customHeight="1" thickBot="1" x14ac:dyDescent="0.3">
      <c r="A131" s="10" t="s">
        <v>71</v>
      </c>
      <c r="B131" s="10" t="s">
        <v>72</v>
      </c>
      <c r="C131" s="10" t="s">
        <v>73</v>
      </c>
      <c r="D131" s="10" t="s">
        <v>74</v>
      </c>
      <c r="E131" s="10" t="s">
        <v>75</v>
      </c>
      <c r="F131" s="10" t="s">
        <v>76</v>
      </c>
    </row>
    <row r="132" spans="1:6" ht="15" customHeight="1" x14ac:dyDescent="0.25">
      <c r="A132" s="4" t="s">
        <v>119</v>
      </c>
      <c r="B132" s="4" t="str">
        <f>CONCATENATE(D30, " (požadováno 1)")</f>
        <v>1 (požadováno 1)</v>
      </c>
      <c r="C132" s="5">
        <f>D31</f>
        <v>0</v>
      </c>
      <c r="D132" s="5">
        <f>D31*D30</f>
        <v>0</v>
      </c>
      <c r="E132" s="5">
        <f t="shared" ref="E132:E148" si="0">D132*(1+F132/100)</f>
        <v>0</v>
      </c>
      <c r="F132" s="5">
        <v>21</v>
      </c>
    </row>
    <row r="133" spans="1:6" ht="15" customHeight="1" x14ac:dyDescent="0.25">
      <c r="A133" s="4" t="s">
        <v>120</v>
      </c>
      <c r="B133" s="4" t="str">
        <f>CONCATENATE(D36, " (požadováno 100)")</f>
        <v>100 (požadováno 100)</v>
      </c>
      <c r="C133" s="6">
        <f>D37</f>
        <v>0</v>
      </c>
      <c r="D133" s="6">
        <f>D37*D36</f>
        <v>0</v>
      </c>
      <c r="E133" s="6">
        <f t="shared" si="0"/>
        <v>0</v>
      </c>
      <c r="F133" s="6">
        <v>21</v>
      </c>
    </row>
    <row r="134" spans="1:6" ht="15" customHeight="1" x14ac:dyDescent="0.25">
      <c r="A134" s="4" t="s">
        <v>121</v>
      </c>
      <c r="B134" s="4" t="str">
        <f>CONCATENATE(D42, " (požadováno 20)")</f>
        <v>20 (požadováno 20)</v>
      </c>
      <c r="C134" s="6">
        <f>D43</f>
        <v>0</v>
      </c>
      <c r="D134" s="6">
        <f>D43*D42</f>
        <v>0</v>
      </c>
      <c r="E134" s="6">
        <f t="shared" si="0"/>
        <v>0</v>
      </c>
      <c r="F134" s="6">
        <v>21</v>
      </c>
    </row>
    <row r="135" spans="1:6" ht="15" customHeight="1" x14ac:dyDescent="0.25">
      <c r="A135" s="4" t="s">
        <v>122</v>
      </c>
      <c r="B135" s="4" t="str">
        <f>CONCATENATE(D48, " (požadováno 5)")</f>
        <v>5 (požadováno 5)</v>
      </c>
      <c r="C135" s="6">
        <f>D49</f>
        <v>0</v>
      </c>
      <c r="D135" s="6">
        <f>D49*D48</f>
        <v>0</v>
      </c>
      <c r="E135" s="6">
        <f t="shared" si="0"/>
        <v>0</v>
      </c>
      <c r="F135" s="6">
        <v>21</v>
      </c>
    </row>
    <row r="136" spans="1:6" ht="15" customHeight="1" x14ac:dyDescent="0.25">
      <c r="A136" s="4" t="s">
        <v>123</v>
      </c>
      <c r="B136" s="4" t="str">
        <f>CONCATENATE(D54, " (požadováno 10)")</f>
        <v>10 (požadováno 10)</v>
      </c>
      <c r="C136" s="6">
        <f>D55</f>
        <v>0</v>
      </c>
      <c r="D136" s="6">
        <f>D55*D54</f>
        <v>0</v>
      </c>
      <c r="E136" s="6">
        <f t="shared" si="0"/>
        <v>0</v>
      </c>
      <c r="F136" s="6">
        <v>21</v>
      </c>
    </row>
    <row r="137" spans="1:6" ht="15" customHeight="1" x14ac:dyDescent="0.25">
      <c r="A137" s="4" t="s">
        <v>124</v>
      </c>
      <c r="B137" s="4" t="str">
        <f>CONCATENATE(D60, " (požadováno 5)")</f>
        <v>5 (požadováno 5)</v>
      </c>
      <c r="C137" s="6">
        <f>D61</f>
        <v>0</v>
      </c>
      <c r="D137" s="6">
        <f>D61*D60</f>
        <v>0</v>
      </c>
      <c r="E137" s="6">
        <f t="shared" si="0"/>
        <v>0</v>
      </c>
      <c r="F137" s="6">
        <v>21</v>
      </c>
    </row>
    <row r="138" spans="1:6" ht="15" customHeight="1" x14ac:dyDescent="0.25">
      <c r="A138" s="4" t="s">
        <v>125</v>
      </c>
      <c r="B138" s="4" t="str">
        <f>CONCATENATE(D66, " (požadováno 10)")</f>
        <v>10 (požadováno 10)</v>
      </c>
      <c r="C138" s="6">
        <f>D67</f>
        <v>0</v>
      </c>
      <c r="D138" s="6">
        <f>D67*D66</f>
        <v>0</v>
      </c>
      <c r="E138" s="6">
        <f t="shared" si="0"/>
        <v>0</v>
      </c>
      <c r="F138" s="6">
        <v>21</v>
      </c>
    </row>
    <row r="139" spans="1:6" ht="15" customHeight="1" x14ac:dyDescent="0.25">
      <c r="A139" s="4" t="s">
        <v>126</v>
      </c>
      <c r="B139" s="4" t="str">
        <f>CONCATENATE(D72, " (požadováno 30)")</f>
        <v>30 (požadováno 30)</v>
      </c>
      <c r="C139" s="6">
        <f>D73</f>
        <v>0</v>
      </c>
      <c r="D139" s="6">
        <f>D73*D72</f>
        <v>0</v>
      </c>
      <c r="E139" s="6">
        <f t="shared" si="0"/>
        <v>0</v>
      </c>
      <c r="F139" s="6">
        <v>21</v>
      </c>
    </row>
    <row r="140" spans="1:6" ht="15" customHeight="1" x14ac:dyDescent="0.25">
      <c r="A140" s="4" t="s">
        <v>127</v>
      </c>
      <c r="B140" s="4" t="str">
        <f>CONCATENATE(D78, " (požadováno 5)")</f>
        <v>5 (požadováno 5)</v>
      </c>
      <c r="C140" s="6">
        <f>D79</f>
        <v>0</v>
      </c>
      <c r="D140" s="6">
        <f>D79*D78</f>
        <v>0</v>
      </c>
      <c r="E140" s="6">
        <f t="shared" si="0"/>
        <v>0</v>
      </c>
      <c r="F140" s="6">
        <v>21</v>
      </c>
    </row>
    <row r="141" spans="1:6" ht="15" customHeight="1" x14ac:dyDescent="0.25">
      <c r="A141" s="4" t="s">
        <v>128</v>
      </c>
      <c r="B141" s="4" t="str">
        <f>CONCATENATE(D84, " (požadováno 10)")</f>
        <v>10 (požadováno 10)</v>
      </c>
      <c r="C141" s="6">
        <f>D85</f>
        <v>0</v>
      </c>
      <c r="D141" s="6">
        <f>D85*D84</f>
        <v>0</v>
      </c>
      <c r="E141" s="6">
        <f t="shared" si="0"/>
        <v>0</v>
      </c>
      <c r="F141" s="6">
        <v>21</v>
      </c>
    </row>
    <row r="142" spans="1:6" ht="15" customHeight="1" x14ac:dyDescent="0.25">
      <c r="A142" s="4" t="s">
        <v>129</v>
      </c>
      <c r="B142" s="4" t="str">
        <f>CONCATENATE(D90, " (požadováno 5)")</f>
        <v>5 (požadováno 5)</v>
      </c>
      <c r="C142" s="6">
        <f>D91</f>
        <v>0</v>
      </c>
      <c r="D142" s="6">
        <f>D91*D90</f>
        <v>0</v>
      </c>
      <c r="E142" s="6">
        <f t="shared" si="0"/>
        <v>0</v>
      </c>
      <c r="F142" s="6">
        <v>21</v>
      </c>
    </row>
    <row r="143" spans="1:6" ht="15" customHeight="1" x14ac:dyDescent="0.25">
      <c r="A143" s="4" t="s">
        <v>130</v>
      </c>
      <c r="B143" s="4" t="str">
        <f>CONCATENATE(D96, " (požadováno 5)")</f>
        <v>5 (požadováno 5)</v>
      </c>
      <c r="C143" s="6">
        <f>D97</f>
        <v>0</v>
      </c>
      <c r="D143" s="6">
        <f>D97*D96</f>
        <v>0</v>
      </c>
      <c r="E143" s="6">
        <f t="shared" si="0"/>
        <v>0</v>
      </c>
      <c r="F143" s="6">
        <v>21</v>
      </c>
    </row>
    <row r="144" spans="1:6" ht="15" customHeight="1" x14ac:dyDescent="0.25">
      <c r="A144" s="4" t="s">
        <v>131</v>
      </c>
      <c r="B144" s="4" t="str">
        <f>CONCATENATE(D102, " (požadováno 10)")</f>
        <v>10 (požadováno 10)</v>
      </c>
      <c r="C144" s="6">
        <f>D103</f>
        <v>0</v>
      </c>
      <c r="D144" s="6">
        <f>D103*D102</f>
        <v>0</v>
      </c>
      <c r="E144" s="6">
        <f t="shared" si="0"/>
        <v>0</v>
      </c>
      <c r="F144" s="6">
        <v>21</v>
      </c>
    </row>
    <row r="145" spans="1:6" ht="15" customHeight="1" x14ac:dyDescent="0.25">
      <c r="A145" s="4" t="s">
        <v>132</v>
      </c>
      <c r="B145" s="4" t="str">
        <f>CONCATENATE(D108, " (požadováno 20)")</f>
        <v>20 (požadováno 20)</v>
      </c>
      <c r="C145" s="6">
        <f>D109</f>
        <v>0</v>
      </c>
      <c r="D145" s="6">
        <f>D109*D108</f>
        <v>0</v>
      </c>
      <c r="E145" s="6">
        <f t="shared" si="0"/>
        <v>0</v>
      </c>
      <c r="F145" s="6">
        <v>21</v>
      </c>
    </row>
    <row r="146" spans="1:6" ht="15" customHeight="1" x14ac:dyDescent="0.25">
      <c r="A146" s="4" t="s">
        <v>133</v>
      </c>
      <c r="B146" s="4" t="str">
        <f>CONCATENATE(D114, " (požadováno 10)")</f>
        <v>10 (požadováno 10)</v>
      </c>
      <c r="C146" s="6">
        <f>D115</f>
        <v>0</v>
      </c>
      <c r="D146" s="6">
        <f>D115*D114</f>
        <v>0</v>
      </c>
      <c r="E146" s="6">
        <f t="shared" si="0"/>
        <v>0</v>
      </c>
      <c r="F146" s="6">
        <v>21</v>
      </c>
    </row>
    <row r="147" spans="1:6" ht="15" customHeight="1" x14ac:dyDescent="0.25">
      <c r="A147" s="4" t="s">
        <v>134</v>
      </c>
      <c r="B147" s="4" t="str">
        <f>CONCATENATE(D120, " (požadováno 5)")</f>
        <v>5 (požadováno 5)</v>
      </c>
      <c r="C147" s="6">
        <f>D121</f>
        <v>0</v>
      </c>
      <c r="D147" s="6">
        <f>D121*D120</f>
        <v>0</v>
      </c>
      <c r="E147" s="6">
        <f t="shared" si="0"/>
        <v>0</v>
      </c>
      <c r="F147" s="6">
        <v>21</v>
      </c>
    </row>
    <row r="148" spans="1:6" ht="15" customHeight="1" thickBot="1" x14ac:dyDescent="0.3">
      <c r="A148" s="4" t="s">
        <v>135</v>
      </c>
      <c r="B148" s="4" t="str">
        <f>CONCATENATE(D126, " (požadováno 10)")</f>
        <v>10 (požadováno 10)</v>
      </c>
      <c r="C148" s="7">
        <f>D127</f>
        <v>0</v>
      </c>
      <c r="D148" s="7">
        <f>D127*D126</f>
        <v>0</v>
      </c>
      <c r="E148" s="7">
        <f t="shared" si="0"/>
        <v>0</v>
      </c>
      <c r="F148" s="7">
        <v>21</v>
      </c>
    </row>
    <row r="149" spans="1:6" ht="15.95" customHeight="1" thickBot="1" x14ac:dyDescent="0.3">
      <c r="A149" s="13" t="s">
        <v>1</v>
      </c>
      <c r="B149" t="s">
        <v>1</v>
      </c>
      <c r="C149" s="11" t="s">
        <v>77</v>
      </c>
      <c r="D149" s="9">
        <f>SUM(D132:D148)</f>
        <v>0</v>
      </c>
      <c r="E149" s="9">
        <f>SUM(E132:E148)</f>
        <v>0</v>
      </c>
    </row>
  </sheetData>
  <mergeCells count="246">
    <mergeCell ref="A3:F3"/>
    <mergeCell ref="A4:F4"/>
    <mergeCell ref="B5:C5"/>
    <mergeCell ref="B6:C6"/>
    <mergeCell ref="B8:C8"/>
    <mergeCell ref="D8:F8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B18:C18"/>
    <mergeCell ref="D18:F18"/>
    <mergeCell ref="B19:C19"/>
    <mergeCell ref="D19:F19"/>
    <mergeCell ref="B20:C20"/>
    <mergeCell ref="D20:F20"/>
    <mergeCell ref="B15:C15"/>
    <mergeCell ref="D15:F15"/>
    <mergeCell ref="B16:C16"/>
    <mergeCell ref="D16:F16"/>
    <mergeCell ref="B17:C17"/>
    <mergeCell ref="D17:F17"/>
    <mergeCell ref="B24:C24"/>
    <mergeCell ref="D24:F24"/>
    <mergeCell ref="B25:C25"/>
    <mergeCell ref="D25:F25"/>
    <mergeCell ref="B26:C26"/>
    <mergeCell ref="D26:F26"/>
    <mergeCell ref="B21:C21"/>
    <mergeCell ref="D21:F21"/>
    <mergeCell ref="B22:C22"/>
    <mergeCell ref="D22:F22"/>
    <mergeCell ref="B23:C23"/>
    <mergeCell ref="D23:F23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C43"/>
    <mergeCell ref="D43:F43"/>
    <mergeCell ref="B44:C44"/>
    <mergeCell ref="D44:F44"/>
    <mergeCell ref="B45:C45"/>
    <mergeCell ref="D45:F45"/>
    <mergeCell ref="B40:C40"/>
    <mergeCell ref="D40:F40"/>
    <mergeCell ref="B41:C41"/>
    <mergeCell ref="D41:F41"/>
    <mergeCell ref="B42:C42"/>
    <mergeCell ref="D42:F42"/>
    <mergeCell ref="B49:C49"/>
    <mergeCell ref="D49:F49"/>
    <mergeCell ref="B50:C50"/>
    <mergeCell ref="D50:F50"/>
    <mergeCell ref="B51:C51"/>
    <mergeCell ref="D51:F51"/>
    <mergeCell ref="B46:C46"/>
    <mergeCell ref="D46:F46"/>
    <mergeCell ref="B47:C47"/>
    <mergeCell ref="D47:F47"/>
    <mergeCell ref="B48:C48"/>
    <mergeCell ref="D48:F48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67:C67"/>
    <mergeCell ref="D67:F67"/>
    <mergeCell ref="B68:C68"/>
    <mergeCell ref="D68:F68"/>
    <mergeCell ref="B69:C69"/>
    <mergeCell ref="D69:F69"/>
    <mergeCell ref="B64:C64"/>
    <mergeCell ref="D64:F64"/>
    <mergeCell ref="B65:C65"/>
    <mergeCell ref="D65:F65"/>
    <mergeCell ref="B66:C66"/>
    <mergeCell ref="D66:F66"/>
    <mergeCell ref="B73:C73"/>
    <mergeCell ref="D73:F73"/>
    <mergeCell ref="B74:C74"/>
    <mergeCell ref="D74:F74"/>
    <mergeCell ref="B75:C75"/>
    <mergeCell ref="D75:F75"/>
    <mergeCell ref="B70:C70"/>
    <mergeCell ref="D70:F70"/>
    <mergeCell ref="B71:C71"/>
    <mergeCell ref="D71:F71"/>
    <mergeCell ref="B72:C72"/>
    <mergeCell ref="D72:F72"/>
    <mergeCell ref="B79:C79"/>
    <mergeCell ref="D79:F79"/>
    <mergeCell ref="B80:C80"/>
    <mergeCell ref="D80:F80"/>
    <mergeCell ref="B81:C81"/>
    <mergeCell ref="D81:F81"/>
    <mergeCell ref="B76:C76"/>
    <mergeCell ref="D76:F76"/>
    <mergeCell ref="B77:C77"/>
    <mergeCell ref="D77:F77"/>
    <mergeCell ref="B78:C78"/>
    <mergeCell ref="D78:F78"/>
    <mergeCell ref="B85:C85"/>
    <mergeCell ref="D85:F85"/>
    <mergeCell ref="B86:C86"/>
    <mergeCell ref="D86:F86"/>
    <mergeCell ref="B87:C87"/>
    <mergeCell ref="D87:F87"/>
    <mergeCell ref="B82:C82"/>
    <mergeCell ref="D82:F82"/>
    <mergeCell ref="B83:C83"/>
    <mergeCell ref="D83:F83"/>
    <mergeCell ref="B84:C84"/>
    <mergeCell ref="D84:F84"/>
    <mergeCell ref="B91:C91"/>
    <mergeCell ref="D91:F91"/>
    <mergeCell ref="B92:C92"/>
    <mergeCell ref="D92:F92"/>
    <mergeCell ref="B93:C93"/>
    <mergeCell ref="D93:F93"/>
    <mergeCell ref="B88:C88"/>
    <mergeCell ref="D88:F88"/>
    <mergeCell ref="B89:C89"/>
    <mergeCell ref="D89:F89"/>
    <mergeCell ref="B90:C90"/>
    <mergeCell ref="D90:F90"/>
    <mergeCell ref="B97:C97"/>
    <mergeCell ref="D97:F97"/>
    <mergeCell ref="B98:C98"/>
    <mergeCell ref="D98:F98"/>
    <mergeCell ref="B99:C99"/>
    <mergeCell ref="D99:F99"/>
    <mergeCell ref="B94:C94"/>
    <mergeCell ref="D94:F94"/>
    <mergeCell ref="B95:C95"/>
    <mergeCell ref="D95:F95"/>
    <mergeCell ref="B96:C96"/>
    <mergeCell ref="D96:F96"/>
    <mergeCell ref="B103:C103"/>
    <mergeCell ref="D103:F103"/>
    <mergeCell ref="B104:C104"/>
    <mergeCell ref="D104:F104"/>
    <mergeCell ref="B105:C105"/>
    <mergeCell ref="D105:F105"/>
    <mergeCell ref="B100:C100"/>
    <mergeCell ref="D100:F100"/>
    <mergeCell ref="B101:C101"/>
    <mergeCell ref="D101:F101"/>
    <mergeCell ref="B102:C102"/>
    <mergeCell ref="D102:F102"/>
    <mergeCell ref="B109:C109"/>
    <mergeCell ref="D109:F109"/>
    <mergeCell ref="B110:C110"/>
    <mergeCell ref="D110:F110"/>
    <mergeCell ref="B111:C111"/>
    <mergeCell ref="D111:F111"/>
    <mergeCell ref="B106:C106"/>
    <mergeCell ref="D106:F106"/>
    <mergeCell ref="B107:C107"/>
    <mergeCell ref="D107:F107"/>
    <mergeCell ref="B108:C108"/>
    <mergeCell ref="D108:F108"/>
    <mergeCell ref="B115:C115"/>
    <mergeCell ref="D115:F115"/>
    <mergeCell ref="B116:C116"/>
    <mergeCell ref="D116:F116"/>
    <mergeCell ref="B117:C117"/>
    <mergeCell ref="D117:F117"/>
    <mergeCell ref="B112:C112"/>
    <mergeCell ref="D112:F112"/>
    <mergeCell ref="B113:C113"/>
    <mergeCell ref="D113:F113"/>
    <mergeCell ref="B114:C114"/>
    <mergeCell ref="D114:F114"/>
    <mergeCell ref="B121:C121"/>
    <mergeCell ref="D121:F121"/>
    <mergeCell ref="B122:C122"/>
    <mergeCell ref="D122:F122"/>
    <mergeCell ref="B123:C123"/>
    <mergeCell ref="D123:F123"/>
    <mergeCell ref="B118:C118"/>
    <mergeCell ref="D118:F118"/>
    <mergeCell ref="B119:C119"/>
    <mergeCell ref="D119:F119"/>
    <mergeCell ref="B120:C120"/>
    <mergeCell ref="D120:F120"/>
    <mergeCell ref="B127:C127"/>
    <mergeCell ref="D127:F127"/>
    <mergeCell ref="B128:C128"/>
    <mergeCell ref="D128:F128"/>
    <mergeCell ref="B129:C129"/>
    <mergeCell ref="D129:F129"/>
    <mergeCell ref="B124:C124"/>
    <mergeCell ref="D124:F124"/>
    <mergeCell ref="B125:C125"/>
    <mergeCell ref="D125:F125"/>
    <mergeCell ref="B126:C126"/>
    <mergeCell ref="D126:F126"/>
  </mergeCells>
  <pageMargins left="0.78740157499999996" right="0.78740157499999996" top="0.984251969" bottom="0.984251969" header="0.4921259845" footer="0.4921259845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3"/>
  <sheetViews>
    <sheetView tabSelected="1" workbookViewId="0">
      <selection activeCell="I235" sqref="I235"/>
    </sheetView>
  </sheetViews>
  <sheetFormatPr defaultRowHeight="15" customHeight="1" x14ac:dyDescent="0.25"/>
  <cols>
    <col min="1" max="1" width="36.85546875" style="27" bestFit="1" customWidth="1"/>
    <col min="2" max="2" width="31.140625" style="27" bestFit="1" customWidth="1"/>
    <col min="3" max="3" width="19.140625" style="27" bestFit="1" customWidth="1"/>
    <col min="4" max="4" width="12.85546875" style="27" bestFit="1" customWidth="1"/>
    <col min="5" max="5" width="17.85546875" style="27" bestFit="1" customWidth="1"/>
    <col min="6" max="6" width="8.140625" style="27" bestFit="1" customWidth="1"/>
    <col min="7" max="16384" width="9.140625" style="27"/>
  </cols>
  <sheetData>
    <row r="1" spans="1:6" ht="15" customHeight="1" x14ac:dyDescent="0.25">
      <c r="A1" s="27" t="s">
        <v>550</v>
      </c>
    </row>
    <row r="2" spans="1:6" ht="20.100000000000001" customHeight="1" x14ac:dyDescent="0.25">
      <c r="A2" s="28" t="s">
        <v>0</v>
      </c>
      <c r="B2" s="27" t="s">
        <v>1</v>
      </c>
      <c r="C2" s="27" t="s">
        <v>1</v>
      </c>
    </row>
    <row r="3" spans="1:6" ht="60" customHeight="1" x14ac:dyDescent="0.25">
      <c r="A3" s="61" t="s">
        <v>152</v>
      </c>
      <c r="B3" s="61"/>
      <c r="C3" s="61"/>
      <c r="D3" s="61"/>
      <c r="E3" s="61"/>
      <c r="F3" s="61"/>
    </row>
    <row r="4" spans="1:6" ht="60" customHeight="1" x14ac:dyDescent="0.25">
      <c r="A4" s="61"/>
      <c r="B4" s="61"/>
      <c r="C4" s="61"/>
      <c r="D4" s="61"/>
      <c r="E4" s="61"/>
      <c r="F4" s="61"/>
    </row>
    <row r="5" spans="1:6" ht="15" customHeight="1" x14ac:dyDescent="0.25">
      <c r="A5" s="27" t="s">
        <v>3</v>
      </c>
      <c r="B5" s="60" t="s">
        <v>4</v>
      </c>
      <c r="C5" s="60"/>
      <c r="D5" s="27" t="s">
        <v>1</v>
      </c>
      <c r="E5" s="27" t="s">
        <v>1</v>
      </c>
    </row>
    <row r="6" spans="1:6" ht="15" customHeight="1" x14ac:dyDescent="0.25">
      <c r="A6" s="27" t="s">
        <v>5</v>
      </c>
      <c r="B6" s="60" t="s">
        <v>153</v>
      </c>
      <c r="C6" s="60"/>
      <c r="D6" s="27" t="s">
        <v>1</v>
      </c>
      <c r="E6" s="27" t="s">
        <v>1</v>
      </c>
    </row>
    <row r="7" spans="1:6" ht="20.100000000000001" customHeight="1" x14ac:dyDescent="0.25">
      <c r="A7" s="28" t="s">
        <v>7</v>
      </c>
      <c r="B7" s="27" t="s">
        <v>1</v>
      </c>
      <c r="C7" s="27" t="s">
        <v>1</v>
      </c>
      <c r="D7" s="27" t="s">
        <v>1</v>
      </c>
      <c r="E7" s="27" t="s">
        <v>1</v>
      </c>
    </row>
    <row r="8" spans="1:6" ht="15" customHeight="1" x14ac:dyDescent="0.25">
      <c r="B8" s="62" t="s">
        <v>8</v>
      </c>
      <c r="C8" s="62"/>
      <c r="D8" s="62" t="s">
        <v>9</v>
      </c>
      <c r="E8" s="62"/>
      <c r="F8" s="62"/>
    </row>
    <row r="9" spans="1:6" ht="15" customHeight="1" x14ac:dyDescent="0.25">
      <c r="A9" s="27" t="s">
        <v>10</v>
      </c>
      <c r="B9" s="60" t="s">
        <v>154</v>
      </c>
      <c r="C9" s="60"/>
      <c r="D9" s="60">
        <v>2</v>
      </c>
      <c r="E9" s="60"/>
      <c r="F9" s="60"/>
    </row>
    <row r="10" spans="1:6" ht="15" customHeight="1" x14ac:dyDescent="0.25">
      <c r="A10" s="27" t="s">
        <v>12</v>
      </c>
      <c r="B10" s="60" t="s">
        <v>154</v>
      </c>
      <c r="C10" s="60"/>
      <c r="D10" s="60">
        <v>1</v>
      </c>
      <c r="E10" s="60"/>
      <c r="F10" s="60"/>
    </row>
    <row r="11" spans="1:6" ht="15" customHeight="1" x14ac:dyDescent="0.25">
      <c r="A11" s="27" t="s">
        <v>14</v>
      </c>
      <c r="B11" s="60" t="s">
        <v>154</v>
      </c>
      <c r="C11" s="60"/>
      <c r="D11" s="60">
        <v>1</v>
      </c>
      <c r="E11" s="60"/>
      <c r="F11" s="60"/>
    </row>
    <row r="12" spans="1:6" ht="15" customHeight="1" x14ac:dyDescent="0.25">
      <c r="A12" s="27" t="s">
        <v>16</v>
      </c>
      <c r="B12" s="60" t="s">
        <v>155</v>
      </c>
      <c r="C12" s="60"/>
      <c r="D12" s="60">
        <v>18</v>
      </c>
      <c r="E12" s="60"/>
      <c r="F12" s="60"/>
    </row>
    <row r="13" spans="1:6" ht="15" customHeight="1" x14ac:dyDescent="0.25">
      <c r="A13" s="27" t="s">
        <v>17</v>
      </c>
      <c r="B13" s="60" t="s">
        <v>156</v>
      </c>
      <c r="C13" s="60"/>
      <c r="D13" s="60">
        <v>25</v>
      </c>
      <c r="E13" s="60"/>
      <c r="F13" s="60"/>
    </row>
    <row r="14" spans="1:6" ht="15" customHeight="1" x14ac:dyDescent="0.25">
      <c r="A14" s="27" t="s">
        <v>19</v>
      </c>
      <c r="B14" s="60" t="s">
        <v>157</v>
      </c>
      <c r="C14" s="60"/>
      <c r="D14" s="60">
        <v>1</v>
      </c>
      <c r="E14" s="60"/>
      <c r="F14" s="60"/>
    </row>
    <row r="15" spans="1:6" ht="15" customHeight="1" x14ac:dyDescent="0.25">
      <c r="A15" s="27" t="s">
        <v>21</v>
      </c>
      <c r="B15" s="60" t="s">
        <v>157</v>
      </c>
      <c r="C15" s="60"/>
      <c r="D15" s="60">
        <v>1</v>
      </c>
      <c r="E15" s="60"/>
      <c r="F15" s="60"/>
    </row>
    <row r="16" spans="1:6" ht="15" customHeight="1" x14ac:dyDescent="0.25">
      <c r="A16" s="27" t="s">
        <v>23</v>
      </c>
      <c r="B16" s="60" t="s">
        <v>158</v>
      </c>
      <c r="C16" s="60"/>
      <c r="D16" s="60">
        <v>20</v>
      </c>
      <c r="E16" s="60"/>
      <c r="F16" s="60"/>
    </row>
    <row r="17" spans="1:6" ht="15" customHeight="1" x14ac:dyDescent="0.25">
      <c r="A17" s="27" t="s">
        <v>25</v>
      </c>
      <c r="B17" s="60" t="s">
        <v>158</v>
      </c>
      <c r="C17" s="60"/>
      <c r="D17" s="60">
        <v>10</v>
      </c>
      <c r="E17" s="60"/>
      <c r="F17" s="60"/>
    </row>
    <row r="18" spans="1:6" ht="15" customHeight="1" x14ac:dyDescent="0.25">
      <c r="A18" s="27" t="s">
        <v>26</v>
      </c>
      <c r="B18" s="60" t="s">
        <v>159</v>
      </c>
      <c r="C18" s="60"/>
      <c r="D18" s="60">
        <v>250</v>
      </c>
      <c r="E18" s="60"/>
      <c r="F18" s="60"/>
    </row>
    <row r="19" spans="1:6" ht="15" customHeight="1" x14ac:dyDescent="0.25">
      <c r="A19" s="27" t="s">
        <v>27</v>
      </c>
      <c r="B19" s="60" t="s">
        <v>160</v>
      </c>
      <c r="C19" s="60"/>
      <c r="D19" s="60">
        <v>250</v>
      </c>
      <c r="E19" s="60"/>
      <c r="F19" s="60"/>
    </row>
    <row r="20" spans="1:6" ht="15" customHeight="1" x14ac:dyDescent="0.25">
      <c r="A20" s="27" t="s">
        <v>28</v>
      </c>
      <c r="B20" s="60" t="s">
        <v>161</v>
      </c>
      <c r="C20" s="60"/>
      <c r="D20" s="60">
        <v>100</v>
      </c>
      <c r="E20" s="60"/>
      <c r="F20" s="60"/>
    </row>
    <row r="21" spans="1:6" ht="15" customHeight="1" x14ac:dyDescent="0.25">
      <c r="A21" s="27" t="s">
        <v>29</v>
      </c>
      <c r="B21" s="60" t="s">
        <v>162</v>
      </c>
      <c r="C21" s="60"/>
      <c r="D21" s="60">
        <v>25</v>
      </c>
      <c r="E21" s="60"/>
      <c r="F21" s="60"/>
    </row>
    <row r="22" spans="1:6" ht="15" customHeight="1" x14ac:dyDescent="0.25">
      <c r="A22" s="27" t="s">
        <v>30</v>
      </c>
      <c r="B22" s="60" t="s">
        <v>162</v>
      </c>
      <c r="C22" s="60"/>
      <c r="D22" s="60">
        <v>25</v>
      </c>
      <c r="E22" s="60"/>
      <c r="F22" s="60"/>
    </row>
    <row r="23" spans="1:6" ht="15" customHeight="1" x14ac:dyDescent="0.25">
      <c r="A23" s="27" t="s">
        <v>32</v>
      </c>
      <c r="B23" s="60" t="s">
        <v>163</v>
      </c>
      <c r="C23" s="60"/>
      <c r="D23" s="60">
        <v>10</v>
      </c>
      <c r="E23" s="60"/>
      <c r="F23" s="60"/>
    </row>
    <row r="24" spans="1:6" ht="15" customHeight="1" x14ac:dyDescent="0.25">
      <c r="A24" s="27" t="s">
        <v>33</v>
      </c>
      <c r="B24" s="60" t="s">
        <v>163</v>
      </c>
      <c r="C24" s="60"/>
      <c r="D24" s="60">
        <v>10</v>
      </c>
      <c r="E24" s="60"/>
      <c r="F24" s="60"/>
    </row>
    <row r="25" spans="1:6" ht="15" customHeight="1" x14ac:dyDescent="0.25">
      <c r="A25" s="27" t="s">
        <v>35</v>
      </c>
      <c r="B25" s="60" t="s">
        <v>130</v>
      </c>
      <c r="C25" s="60"/>
      <c r="D25" s="60">
        <v>2</v>
      </c>
      <c r="E25" s="60"/>
      <c r="F25" s="60"/>
    </row>
    <row r="26" spans="1:6" ht="15" customHeight="1" x14ac:dyDescent="0.25">
      <c r="A26" s="27" t="s">
        <v>37</v>
      </c>
      <c r="B26" s="60" t="s">
        <v>164</v>
      </c>
      <c r="C26" s="60"/>
      <c r="D26" s="60">
        <v>50</v>
      </c>
      <c r="E26" s="60"/>
      <c r="F26" s="60"/>
    </row>
    <row r="27" spans="1:6" ht="15" customHeight="1" x14ac:dyDescent="0.25">
      <c r="A27" s="27" t="s">
        <v>38</v>
      </c>
      <c r="B27" s="60" t="s">
        <v>165</v>
      </c>
      <c r="C27" s="60"/>
      <c r="D27" s="60">
        <v>30</v>
      </c>
      <c r="E27" s="60"/>
      <c r="F27" s="60"/>
    </row>
    <row r="28" spans="1:6" ht="15" customHeight="1" x14ac:dyDescent="0.25">
      <c r="A28" s="27" t="s">
        <v>39</v>
      </c>
      <c r="B28" s="60" t="s">
        <v>166</v>
      </c>
      <c r="C28" s="60"/>
      <c r="D28" s="60">
        <v>20</v>
      </c>
      <c r="E28" s="60"/>
      <c r="F28" s="60"/>
    </row>
    <row r="29" spans="1:6" ht="15" customHeight="1" x14ac:dyDescent="0.25">
      <c r="A29" s="27" t="s">
        <v>167</v>
      </c>
      <c r="B29" s="60" t="s">
        <v>168</v>
      </c>
      <c r="C29" s="60"/>
      <c r="D29" s="60">
        <v>20</v>
      </c>
      <c r="E29" s="60"/>
      <c r="F29" s="60"/>
    </row>
    <row r="30" spans="1:6" ht="15" customHeight="1" x14ac:dyDescent="0.25">
      <c r="A30" s="27" t="s">
        <v>169</v>
      </c>
      <c r="B30" s="60" t="s">
        <v>170</v>
      </c>
      <c r="C30" s="60"/>
      <c r="D30" s="60">
        <v>1</v>
      </c>
      <c r="E30" s="60"/>
      <c r="F30" s="60"/>
    </row>
    <row r="31" spans="1:6" ht="15" customHeight="1" x14ac:dyDescent="0.25">
      <c r="A31" s="27" t="s">
        <v>171</v>
      </c>
      <c r="B31" s="60" t="s">
        <v>172</v>
      </c>
      <c r="C31" s="60"/>
      <c r="D31" s="60">
        <v>30</v>
      </c>
      <c r="E31" s="60"/>
      <c r="F31" s="60"/>
    </row>
    <row r="32" spans="1:6" ht="15" customHeight="1" x14ac:dyDescent="0.25">
      <c r="A32" s="27" t="s">
        <v>173</v>
      </c>
      <c r="B32" s="60" t="s">
        <v>174</v>
      </c>
      <c r="C32" s="60"/>
      <c r="D32" s="60">
        <v>20</v>
      </c>
      <c r="E32" s="60"/>
      <c r="F32" s="60"/>
    </row>
    <row r="33" spans="1:6" ht="15" customHeight="1" x14ac:dyDescent="0.25">
      <c r="A33" s="27" t="s">
        <v>175</v>
      </c>
      <c r="B33" s="60" t="s">
        <v>176</v>
      </c>
      <c r="C33" s="60"/>
      <c r="D33" s="60">
        <v>4</v>
      </c>
      <c r="E33" s="60"/>
      <c r="F33" s="60"/>
    </row>
    <row r="34" spans="1:6" ht="15" customHeight="1" x14ac:dyDescent="0.25">
      <c r="A34" s="27" t="s">
        <v>177</v>
      </c>
      <c r="B34" s="60" t="s">
        <v>178</v>
      </c>
      <c r="C34" s="60"/>
      <c r="D34" s="60">
        <v>4</v>
      </c>
      <c r="E34" s="60"/>
      <c r="F34" s="60"/>
    </row>
    <row r="35" spans="1:6" ht="15" customHeight="1" x14ac:dyDescent="0.25">
      <c r="A35" s="27" t="s">
        <v>179</v>
      </c>
      <c r="B35" s="60" t="s">
        <v>180</v>
      </c>
      <c r="C35" s="60"/>
      <c r="D35" s="60">
        <v>1</v>
      </c>
      <c r="E35" s="60"/>
      <c r="F35" s="60"/>
    </row>
    <row r="36" spans="1:6" ht="15" customHeight="1" x14ac:dyDescent="0.25">
      <c r="A36" s="27" t="s">
        <v>181</v>
      </c>
      <c r="B36" s="60" t="s">
        <v>180</v>
      </c>
      <c r="C36" s="60"/>
      <c r="D36" s="60">
        <v>1</v>
      </c>
      <c r="E36" s="60"/>
      <c r="F36" s="60"/>
    </row>
    <row r="37" spans="1:6" ht="15" customHeight="1" x14ac:dyDescent="0.25">
      <c r="A37" s="27" t="s">
        <v>182</v>
      </c>
      <c r="B37" s="60" t="s">
        <v>180</v>
      </c>
      <c r="C37" s="60"/>
      <c r="D37" s="60">
        <v>1</v>
      </c>
      <c r="E37" s="60"/>
      <c r="F37" s="60"/>
    </row>
    <row r="38" spans="1:6" ht="15" customHeight="1" x14ac:dyDescent="0.25">
      <c r="A38" s="27" t="s">
        <v>183</v>
      </c>
      <c r="B38" s="60" t="s">
        <v>180</v>
      </c>
      <c r="C38" s="60"/>
      <c r="D38" s="60">
        <v>1</v>
      </c>
      <c r="E38" s="60"/>
      <c r="F38" s="60"/>
    </row>
    <row r="39" spans="1:6" ht="15" customHeight="1" x14ac:dyDescent="0.25">
      <c r="B39" s="53" t="s">
        <v>41</v>
      </c>
      <c r="C39" s="53"/>
      <c r="D39" s="53" t="s">
        <v>184</v>
      </c>
      <c r="E39" s="53"/>
      <c r="F39" s="53"/>
    </row>
    <row r="40" spans="1:6" ht="20.100000000000001" customHeight="1" x14ac:dyDescent="0.25">
      <c r="A40" s="28" t="s">
        <v>43</v>
      </c>
      <c r="B40" s="27" t="s">
        <v>1</v>
      </c>
      <c r="C40" s="27" t="s">
        <v>1</v>
      </c>
      <c r="D40" s="27" t="s">
        <v>1</v>
      </c>
      <c r="E40" s="27" t="s">
        <v>1</v>
      </c>
    </row>
    <row r="41" spans="1:6" ht="32.1" customHeight="1" thickBot="1" x14ac:dyDescent="0.3">
      <c r="A41" s="26" t="s">
        <v>44</v>
      </c>
      <c r="B41" s="53" t="s">
        <v>45</v>
      </c>
      <c r="C41" s="53"/>
      <c r="D41" s="53" t="s">
        <v>46</v>
      </c>
      <c r="E41" s="53"/>
      <c r="F41" s="53"/>
    </row>
    <row r="42" spans="1:6" ht="15" customHeight="1" x14ac:dyDescent="0.25">
      <c r="A42" s="3" t="s">
        <v>154</v>
      </c>
      <c r="B42" s="45"/>
      <c r="C42" s="45"/>
      <c r="D42" s="72"/>
      <c r="E42" s="73"/>
      <c r="F42" s="74"/>
    </row>
    <row r="43" spans="1:6" ht="15" customHeight="1" x14ac:dyDescent="0.25">
      <c r="A43" s="24" t="s">
        <v>47</v>
      </c>
      <c r="B43" s="45">
        <v>2</v>
      </c>
      <c r="C43" s="45"/>
      <c r="D43" s="67">
        <f>B43</f>
        <v>2</v>
      </c>
      <c r="E43" s="58"/>
      <c r="F43" s="68"/>
    </row>
    <row r="44" spans="1:6" ht="15" customHeight="1" thickBot="1" x14ac:dyDescent="0.3">
      <c r="A44" s="24" t="s">
        <v>48</v>
      </c>
      <c r="B44" s="45">
        <v>3500</v>
      </c>
      <c r="C44" s="45"/>
      <c r="D44" s="69"/>
      <c r="E44" s="70"/>
      <c r="F44" s="71"/>
    </row>
    <row r="45" spans="1:6" ht="15" customHeight="1" thickBot="1" x14ac:dyDescent="0.3">
      <c r="A45" s="25" t="s">
        <v>1</v>
      </c>
      <c r="B45" s="49" t="s">
        <v>1</v>
      </c>
      <c r="C45" s="49"/>
      <c r="D45" s="49"/>
      <c r="E45" s="49"/>
      <c r="F45" s="49"/>
    </row>
    <row r="46" spans="1:6" ht="60" customHeight="1" thickBot="1" x14ac:dyDescent="0.3">
      <c r="A46" s="24" t="s">
        <v>58</v>
      </c>
      <c r="B46" s="45" t="s">
        <v>185</v>
      </c>
      <c r="C46" s="45"/>
      <c r="D46" s="64" t="s">
        <v>1</v>
      </c>
      <c r="E46" s="65"/>
      <c r="F46" s="66"/>
    </row>
    <row r="47" spans="1:6" ht="32.1" customHeight="1" thickBot="1" x14ac:dyDescent="0.3">
      <c r="A47" s="26" t="s">
        <v>44</v>
      </c>
      <c r="B47" s="53" t="s">
        <v>45</v>
      </c>
      <c r="C47" s="53"/>
      <c r="D47" s="53" t="s">
        <v>46</v>
      </c>
      <c r="E47" s="53"/>
      <c r="F47" s="53"/>
    </row>
    <row r="48" spans="1:6" ht="15" customHeight="1" x14ac:dyDescent="0.25">
      <c r="A48" s="3" t="s">
        <v>154</v>
      </c>
      <c r="B48" s="45"/>
      <c r="C48" s="45"/>
      <c r="D48" s="72"/>
      <c r="E48" s="73"/>
      <c r="F48" s="74"/>
    </row>
    <row r="49" spans="1:6" ht="15" customHeight="1" x14ac:dyDescent="0.25">
      <c r="A49" s="24" t="s">
        <v>47</v>
      </c>
      <c r="B49" s="45">
        <v>1</v>
      </c>
      <c r="C49" s="45"/>
      <c r="D49" s="67">
        <f>B49</f>
        <v>1</v>
      </c>
      <c r="E49" s="58"/>
      <c r="F49" s="68"/>
    </row>
    <row r="50" spans="1:6" ht="15" customHeight="1" thickBot="1" x14ac:dyDescent="0.3">
      <c r="A50" s="24" t="s">
        <v>48</v>
      </c>
      <c r="B50" s="45">
        <v>2800</v>
      </c>
      <c r="C50" s="45"/>
      <c r="D50" s="69"/>
      <c r="E50" s="70"/>
      <c r="F50" s="71"/>
    </row>
    <row r="51" spans="1:6" ht="15" customHeight="1" thickBot="1" x14ac:dyDescent="0.3">
      <c r="A51" s="25" t="s">
        <v>1</v>
      </c>
      <c r="B51" s="49" t="s">
        <v>1</v>
      </c>
      <c r="C51" s="49"/>
      <c r="D51" s="49"/>
      <c r="E51" s="49"/>
      <c r="F51" s="49"/>
    </row>
    <row r="52" spans="1:6" ht="48" customHeight="1" thickBot="1" x14ac:dyDescent="0.3">
      <c r="A52" s="24" t="s">
        <v>58</v>
      </c>
      <c r="B52" s="45" t="s">
        <v>186</v>
      </c>
      <c r="C52" s="45"/>
      <c r="D52" s="64" t="s">
        <v>1</v>
      </c>
      <c r="E52" s="65"/>
      <c r="F52" s="66"/>
    </row>
    <row r="53" spans="1:6" ht="32.1" customHeight="1" thickBot="1" x14ac:dyDescent="0.3">
      <c r="A53" s="26" t="s">
        <v>44</v>
      </c>
      <c r="B53" s="53" t="s">
        <v>45</v>
      </c>
      <c r="C53" s="53"/>
      <c r="D53" s="53" t="s">
        <v>46</v>
      </c>
      <c r="E53" s="53"/>
      <c r="F53" s="53"/>
    </row>
    <row r="54" spans="1:6" ht="15" customHeight="1" x14ac:dyDescent="0.25">
      <c r="A54" s="3" t="s">
        <v>154</v>
      </c>
      <c r="B54" s="45"/>
      <c r="C54" s="45"/>
      <c r="D54" s="72"/>
      <c r="E54" s="73"/>
      <c r="F54" s="74"/>
    </row>
    <row r="55" spans="1:6" ht="15" customHeight="1" x14ac:dyDescent="0.25">
      <c r="A55" s="24" t="s">
        <v>47</v>
      </c>
      <c r="B55" s="45">
        <v>1</v>
      </c>
      <c r="C55" s="45"/>
      <c r="D55" s="67">
        <f>B55</f>
        <v>1</v>
      </c>
      <c r="E55" s="58"/>
      <c r="F55" s="68"/>
    </row>
    <row r="56" spans="1:6" ht="15" customHeight="1" thickBot="1" x14ac:dyDescent="0.3">
      <c r="A56" s="24" t="s">
        <v>48</v>
      </c>
      <c r="B56" s="45">
        <v>700</v>
      </c>
      <c r="C56" s="45"/>
      <c r="D56" s="69"/>
      <c r="E56" s="70"/>
      <c r="F56" s="71"/>
    </row>
    <row r="57" spans="1:6" ht="15" customHeight="1" thickBot="1" x14ac:dyDescent="0.3">
      <c r="A57" s="25" t="s">
        <v>1</v>
      </c>
      <c r="B57" s="49" t="s">
        <v>1</v>
      </c>
      <c r="C57" s="49"/>
      <c r="D57" s="49"/>
      <c r="E57" s="49"/>
      <c r="F57" s="49"/>
    </row>
    <row r="58" spans="1:6" ht="48" customHeight="1" thickBot="1" x14ac:dyDescent="0.3">
      <c r="A58" s="24" t="s">
        <v>58</v>
      </c>
      <c r="B58" s="45" t="s">
        <v>187</v>
      </c>
      <c r="C58" s="45"/>
      <c r="D58" s="64" t="s">
        <v>1</v>
      </c>
      <c r="E58" s="65"/>
      <c r="F58" s="66"/>
    </row>
    <row r="59" spans="1:6" ht="32.1" customHeight="1" thickBot="1" x14ac:dyDescent="0.3">
      <c r="A59" s="26" t="s">
        <v>44</v>
      </c>
      <c r="B59" s="53" t="s">
        <v>45</v>
      </c>
      <c r="C59" s="53"/>
      <c r="D59" s="53" t="s">
        <v>46</v>
      </c>
      <c r="E59" s="53"/>
      <c r="F59" s="53"/>
    </row>
    <row r="60" spans="1:6" ht="15" customHeight="1" x14ac:dyDescent="0.25">
      <c r="A60" s="3" t="s">
        <v>155</v>
      </c>
      <c r="B60" s="45"/>
      <c r="C60" s="45"/>
      <c r="D60" s="72"/>
      <c r="E60" s="73"/>
      <c r="F60" s="74"/>
    </row>
    <row r="61" spans="1:6" ht="15" customHeight="1" x14ac:dyDescent="0.25">
      <c r="A61" s="24" t="s">
        <v>47</v>
      </c>
      <c r="B61" s="45">
        <v>18</v>
      </c>
      <c r="C61" s="45"/>
      <c r="D61" s="67">
        <f>B61</f>
        <v>18</v>
      </c>
      <c r="E61" s="58"/>
      <c r="F61" s="68"/>
    </row>
    <row r="62" spans="1:6" ht="15" customHeight="1" thickBot="1" x14ac:dyDescent="0.3">
      <c r="A62" s="24" t="s">
        <v>48</v>
      </c>
      <c r="B62" s="45">
        <v>480</v>
      </c>
      <c r="C62" s="45"/>
      <c r="D62" s="69"/>
      <c r="E62" s="70"/>
      <c r="F62" s="71"/>
    </row>
    <row r="63" spans="1:6" ht="15" customHeight="1" thickBot="1" x14ac:dyDescent="0.3">
      <c r="A63" s="25" t="s">
        <v>1</v>
      </c>
      <c r="B63" s="49" t="s">
        <v>1</v>
      </c>
      <c r="C63" s="49"/>
      <c r="D63" s="49"/>
      <c r="E63" s="49"/>
      <c r="F63" s="49"/>
    </row>
    <row r="64" spans="1:6" ht="48" customHeight="1" thickBot="1" x14ac:dyDescent="0.3">
      <c r="A64" s="24" t="s">
        <v>58</v>
      </c>
      <c r="B64" s="45" t="s">
        <v>188</v>
      </c>
      <c r="C64" s="45"/>
      <c r="D64" s="64" t="s">
        <v>1</v>
      </c>
      <c r="E64" s="65"/>
      <c r="F64" s="66"/>
    </row>
    <row r="65" spans="1:6" ht="32.1" customHeight="1" thickBot="1" x14ac:dyDescent="0.3">
      <c r="A65" s="26" t="s">
        <v>44</v>
      </c>
      <c r="B65" s="53" t="s">
        <v>45</v>
      </c>
      <c r="C65" s="53"/>
      <c r="D65" s="53" t="s">
        <v>46</v>
      </c>
      <c r="E65" s="53"/>
      <c r="F65" s="53"/>
    </row>
    <row r="66" spans="1:6" ht="15" customHeight="1" x14ac:dyDescent="0.25">
      <c r="A66" s="3" t="s">
        <v>156</v>
      </c>
      <c r="B66" s="45"/>
      <c r="C66" s="45"/>
      <c r="D66" s="72"/>
      <c r="E66" s="73"/>
      <c r="F66" s="74"/>
    </row>
    <row r="67" spans="1:6" ht="15" customHeight="1" x14ac:dyDescent="0.25">
      <c r="A67" s="24" t="s">
        <v>47</v>
      </c>
      <c r="B67" s="45">
        <v>25</v>
      </c>
      <c r="C67" s="45"/>
      <c r="D67" s="67">
        <f>B67</f>
        <v>25</v>
      </c>
      <c r="E67" s="58"/>
      <c r="F67" s="68"/>
    </row>
    <row r="68" spans="1:6" ht="15" customHeight="1" thickBot="1" x14ac:dyDescent="0.3">
      <c r="A68" s="24" t="s">
        <v>48</v>
      </c>
      <c r="B68" s="45">
        <v>25</v>
      </c>
      <c r="C68" s="45"/>
      <c r="D68" s="69"/>
      <c r="E68" s="70"/>
      <c r="F68" s="71"/>
    </row>
    <row r="69" spans="1:6" ht="15" customHeight="1" thickBot="1" x14ac:dyDescent="0.3">
      <c r="A69" s="25" t="s">
        <v>1</v>
      </c>
      <c r="B69" s="49" t="s">
        <v>1</v>
      </c>
      <c r="C69" s="49"/>
      <c r="D69" s="49"/>
      <c r="E69" s="49"/>
      <c r="F69" s="49"/>
    </row>
    <row r="70" spans="1:6" ht="15" customHeight="1" thickBot="1" x14ac:dyDescent="0.3">
      <c r="A70" s="24" t="s">
        <v>58</v>
      </c>
      <c r="B70" s="45" t="s">
        <v>189</v>
      </c>
      <c r="C70" s="45"/>
      <c r="D70" s="64" t="s">
        <v>1</v>
      </c>
      <c r="E70" s="65"/>
      <c r="F70" s="66"/>
    </row>
    <row r="71" spans="1:6" ht="32.1" customHeight="1" thickBot="1" x14ac:dyDescent="0.3">
      <c r="A71" s="26" t="s">
        <v>44</v>
      </c>
      <c r="B71" s="53" t="s">
        <v>45</v>
      </c>
      <c r="C71" s="53"/>
      <c r="D71" s="53" t="s">
        <v>46</v>
      </c>
      <c r="E71" s="53"/>
      <c r="F71" s="53"/>
    </row>
    <row r="72" spans="1:6" ht="15" customHeight="1" x14ac:dyDescent="0.25">
      <c r="A72" s="3" t="s">
        <v>157</v>
      </c>
      <c r="B72" s="45"/>
      <c r="C72" s="45"/>
      <c r="D72" s="72"/>
      <c r="E72" s="73"/>
      <c r="F72" s="74"/>
    </row>
    <row r="73" spans="1:6" ht="15" customHeight="1" x14ac:dyDescent="0.25">
      <c r="A73" s="24" t="s">
        <v>47</v>
      </c>
      <c r="B73" s="45">
        <v>1</v>
      </c>
      <c r="C73" s="45"/>
      <c r="D73" s="67">
        <f>B73</f>
        <v>1</v>
      </c>
      <c r="E73" s="58"/>
      <c r="F73" s="68"/>
    </row>
    <row r="74" spans="1:6" ht="15" customHeight="1" thickBot="1" x14ac:dyDescent="0.3">
      <c r="A74" s="24" t="s">
        <v>48</v>
      </c>
      <c r="B74" s="45">
        <v>500</v>
      </c>
      <c r="C74" s="45"/>
      <c r="D74" s="69"/>
      <c r="E74" s="70"/>
      <c r="F74" s="71"/>
    </row>
    <row r="75" spans="1:6" ht="15" customHeight="1" thickBot="1" x14ac:dyDescent="0.3">
      <c r="A75" s="25" t="s">
        <v>1</v>
      </c>
      <c r="B75" s="49" t="s">
        <v>1</v>
      </c>
      <c r="C75" s="49"/>
      <c r="D75" s="49"/>
      <c r="E75" s="49"/>
      <c r="F75" s="49"/>
    </row>
    <row r="76" spans="1:6" ht="24" customHeight="1" thickBot="1" x14ac:dyDescent="0.3">
      <c r="A76" s="24" t="s">
        <v>58</v>
      </c>
      <c r="B76" s="45" t="s">
        <v>190</v>
      </c>
      <c r="C76" s="45"/>
      <c r="D76" s="64" t="s">
        <v>1</v>
      </c>
      <c r="E76" s="65"/>
      <c r="F76" s="66"/>
    </row>
    <row r="77" spans="1:6" ht="32.1" customHeight="1" thickBot="1" x14ac:dyDescent="0.3">
      <c r="A77" s="26" t="s">
        <v>44</v>
      </c>
      <c r="B77" s="53" t="s">
        <v>45</v>
      </c>
      <c r="C77" s="53"/>
      <c r="D77" s="53" t="s">
        <v>46</v>
      </c>
      <c r="E77" s="53"/>
      <c r="F77" s="53"/>
    </row>
    <row r="78" spans="1:6" ht="15" customHeight="1" x14ac:dyDescent="0.25">
      <c r="A78" s="3" t="s">
        <v>157</v>
      </c>
      <c r="B78" s="45"/>
      <c r="C78" s="45"/>
      <c r="D78" s="72"/>
      <c r="E78" s="73"/>
      <c r="F78" s="74"/>
    </row>
    <row r="79" spans="1:6" ht="15" customHeight="1" x14ac:dyDescent="0.25">
      <c r="A79" s="24" t="s">
        <v>47</v>
      </c>
      <c r="B79" s="45">
        <v>1</v>
      </c>
      <c r="C79" s="45"/>
      <c r="D79" s="67">
        <f>B79</f>
        <v>1</v>
      </c>
      <c r="E79" s="58"/>
      <c r="F79" s="68"/>
    </row>
    <row r="80" spans="1:6" ht="15" customHeight="1" thickBot="1" x14ac:dyDescent="0.3">
      <c r="A80" s="24" t="s">
        <v>48</v>
      </c>
      <c r="B80" s="45">
        <v>610</v>
      </c>
      <c r="C80" s="45"/>
      <c r="D80" s="69"/>
      <c r="E80" s="70"/>
      <c r="F80" s="71"/>
    </row>
    <row r="81" spans="1:6" ht="15" customHeight="1" thickBot="1" x14ac:dyDescent="0.3">
      <c r="A81" s="25" t="s">
        <v>1</v>
      </c>
      <c r="B81" s="49" t="s">
        <v>1</v>
      </c>
      <c r="C81" s="49"/>
      <c r="D81" s="49"/>
      <c r="E81" s="49"/>
      <c r="F81" s="49"/>
    </row>
    <row r="82" spans="1:6" ht="24" customHeight="1" thickBot="1" x14ac:dyDescent="0.3">
      <c r="A82" s="24" t="s">
        <v>58</v>
      </c>
      <c r="B82" s="45" t="s">
        <v>191</v>
      </c>
      <c r="C82" s="45"/>
      <c r="D82" s="64" t="s">
        <v>1</v>
      </c>
      <c r="E82" s="65"/>
      <c r="F82" s="66"/>
    </row>
    <row r="83" spans="1:6" ht="32.1" customHeight="1" thickBot="1" x14ac:dyDescent="0.3">
      <c r="A83" s="26" t="s">
        <v>44</v>
      </c>
      <c r="B83" s="53" t="s">
        <v>45</v>
      </c>
      <c r="C83" s="53"/>
      <c r="D83" s="53" t="s">
        <v>46</v>
      </c>
      <c r="E83" s="53"/>
      <c r="F83" s="53"/>
    </row>
    <row r="84" spans="1:6" ht="15" customHeight="1" x14ac:dyDescent="0.25">
      <c r="A84" s="3" t="s">
        <v>158</v>
      </c>
      <c r="B84" s="45"/>
      <c r="C84" s="45"/>
      <c r="D84" s="72"/>
      <c r="E84" s="73"/>
      <c r="F84" s="74"/>
    </row>
    <row r="85" spans="1:6" ht="15" customHeight="1" x14ac:dyDescent="0.25">
      <c r="A85" s="24" t="s">
        <v>47</v>
      </c>
      <c r="B85" s="45">
        <v>20</v>
      </c>
      <c r="C85" s="45"/>
      <c r="D85" s="67">
        <f>B85</f>
        <v>20</v>
      </c>
      <c r="E85" s="58"/>
      <c r="F85" s="68"/>
    </row>
    <row r="86" spans="1:6" ht="15" customHeight="1" thickBot="1" x14ac:dyDescent="0.3">
      <c r="A86" s="24" t="s">
        <v>48</v>
      </c>
      <c r="B86" s="45">
        <v>36</v>
      </c>
      <c r="C86" s="45"/>
      <c r="D86" s="69"/>
      <c r="E86" s="70"/>
      <c r="F86" s="71"/>
    </row>
    <row r="87" spans="1:6" ht="15" customHeight="1" thickBot="1" x14ac:dyDescent="0.3">
      <c r="A87" s="25" t="s">
        <v>1</v>
      </c>
      <c r="B87" s="49" t="s">
        <v>1</v>
      </c>
      <c r="C87" s="49"/>
      <c r="D87" s="49"/>
      <c r="E87" s="49"/>
      <c r="F87" s="49"/>
    </row>
    <row r="88" spans="1:6" ht="15.75" customHeight="1" thickBot="1" x14ac:dyDescent="0.3">
      <c r="A88" s="24" t="s">
        <v>58</v>
      </c>
      <c r="B88" s="45" t="s">
        <v>192</v>
      </c>
      <c r="C88" s="45"/>
      <c r="D88" s="64" t="s">
        <v>1</v>
      </c>
      <c r="E88" s="65"/>
      <c r="F88" s="66"/>
    </row>
    <row r="89" spans="1:6" ht="32.1" customHeight="1" thickBot="1" x14ac:dyDescent="0.3">
      <c r="A89" s="26" t="s">
        <v>44</v>
      </c>
      <c r="B89" s="53" t="s">
        <v>45</v>
      </c>
      <c r="C89" s="53"/>
      <c r="D89" s="53" t="s">
        <v>46</v>
      </c>
      <c r="E89" s="53"/>
      <c r="F89" s="53"/>
    </row>
    <row r="90" spans="1:6" ht="15" customHeight="1" x14ac:dyDescent="0.25">
      <c r="A90" s="3" t="s">
        <v>158</v>
      </c>
      <c r="B90" s="45"/>
      <c r="C90" s="45"/>
      <c r="D90" s="72"/>
      <c r="E90" s="73"/>
      <c r="F90" s="74"/>
    </row>
    <row r="91" spans="1:6" ht="15" customHeight="1" x14ac:dyDescent="0.25">
      <c r="A91" s="24" t="s">
        <v>47</v>
      </c>
      <c r="B91" s="45">
        <v>10</v>
      </c>
      <c r="C91" s="45"/>
      <c r="D91" s="67">
        <f>B91</f>
        <v>10</v>
      </c>
      <c r="E91" s="58"/>
      <c r="F91" s="68"/>
    </row>
    <row r="92" spans="1:6" ht="15" customHeight="1" thickBot="1" x14ac:dyDescent="0.3">
      <c r="A92" s="24" t="s">
        <v>48</v>
      </c>
      <c r="B92" s="45">
        <v>76</v>
      </c>
      <c r="C92" s="45"/>
      <c r="D92" s="69"/>
      <c r="E92" s="70"/>
      <c r="F92" s="71"/>
    </row>
    <row r="93" spans="1:6" ht="15" customHeight="1" thickBot="1" x14ac:dyDescent="0.3">
      <c r="A93" s="25" t="s">
        <v>1</v>
      </c>
      <c r="B93" s="49" t="s">
        <v>1</v>
      </c>
      <c r="C93" s="49"/>
      <c r="D93" s="49"/>
      <c r="E93" s="49"/>
      <c r="F93" s="49"/>
    </row>
    <row r="94" spans="1:6" ht="24" customHeight="1" thickBot="1" x14ac:dyDescent="0.3">
      <c r="A94" s="24" t="s">
        <v>58</v>
      </c>
      <c r="B94" s="45" t="s">
        <v>193</v>
      </c>
      <c r="C94" s="45"/>
      <c r="D94" s="64" t="s">
        <v>1</v>
      </c>
      <c r="E94" s="65"/>
      <c r="F94" s="66"/>
    </row>
    <row r="95" spans="1:6" ht="32.1" customHeight="1" thickBot="1" x14ac:dyDescent="0.3">
      <c r="A95" s="26" t="s">
        <v>44</v>
      </c>
      <c r="B95" s="53" t="s">
        <v>45</v>
      </c>
      <c r="C95" s="53"/>
      <c r="D95" s="53" t="s">
        <v>46</v>
      </c>
      <c r="E95" s="53"/>
      <c r="F95" s="53"/>
    </row>
    <row r="96" spans="1:6" ht="15" customHeight="1" x14ac:dyDescent="0.25">
      <c r="A96" s="3" t="s">
        <v>159</v>
      </c>
      <c r="B96" s="45"/>
      <c r="C96" s="45"/>
      <c r="D96" s="72"/>
      <c r="E96" s="73"/>
      <c r="F96" s="74"/>
    </row>
    <row r="97" spans="1:6" ht="15" customHeight="1" x14ac:dyDescent="0.25">
      <c r="A97" s="24" t="s">
        <v>47</v>
      </c>
      <c r="B97" s="45">
        <v>250</v>
      </c>
      <c r="C97" s="45"/>
      <c r="D97" s="67">
        <f>B97</f>
        <v>250</v>
      </c>
      <c r="E97" s="58"/>
      <c r="F97" s="68"/>
    </row>
    <row r="98" spans="1:6" ht="15" customHeight="1" thickBot="1" x14ac:dyDescent="0.3">
      <c r="A98" s="24" t="s">
        <v>48</v>
      </c>
      <c r="B98" s="45">
        <v>3</v>
      </c>
      <c r="C98" s="45"/>
      <c r="D98" s="69"/>
      <c r="E98" s="70"/>
      <c r="F98" s="71"/>
    </row>
    <row r="99" spans="1:6" ht="15" customHeight="1" thickBot="1" x14ac:dyDescent="0.3">
      <c r="A99" s="25" t="s">
        <v>1</v>
      </c>
      <c r="B99" s="49" t="s">
        <v>1</v>
      </c>
      <c r="C99" s="49"/>
      <c r="D99" s="49"/>
      <c r="E99" s="49"/>
      <c r="F99" s="49"/>
    </row>
    <row r="100" spans="1:6" ht="15" customHeight="1" thickBot="1" x14ac:dyDescent="0.3">
      <c r="A100" s="24" t="s">
        <v>58</v>
      </c>
      <c r="B100" s="45" t="s">
        <v>194</v>
      </c>
      <c r="C100" s="45"/>
      <c r="D100" s="64" t="s">
        <v>1</v>
      </c>
      <c r="E100" s="65"/>
      <c r="F100" s="66"/>
    </row>
    <row r="101" spans="1:6" ht="32.1" customHeight="1" thickBot="1" x14ac:dyDescent="0.3">
      <c r="A101" s="26" t="s">
        <v>44</v>
      </c>
      <c r="B101" s="53" t="s">
        <v>45</v>
      </c>
      <c r="C101" s="53"/>
      <c r="D101" s="53" t="s">
        <v>46</v>
      </c>
      <c r="E101" s="53"/>
      <c r="F101" s="53"/>
    </row>
    <row r="102" spans="1:6" ht="15" customHeight="1" x14ac:dyDescent="0.25">
      <c r="A102" s="3" t="s">
        <v>160</v>
      </c>
      <c r="B102" s="45"/>
      <c r="C102" s="45"/>
      <c r="D102" s="72"/>
      <c r="E102" s="73"/>
      <c r="F102" s="74"/>
    </row>
    <row r="103" spans="1:6" ht="15" customHeight="1" x14ac:dyDescent="0.25">
      <c r="A103" s="24" t="s">
        <v>47</v>
      </c>
      <c r="B103" s="45">
        <v>250</v>
      </c>
      <c r="C103" s="45"/>
      <c r="D103" s="67">
        <f>B103</f>
        <v>250</v>
      </c>
      <c r="E103" s="58"/>
      <c r="F103" s="68"/>
    </row>
    <row r="104" spans="1:6" ht="15" customHeight="1" thickBot="1" x14ac:dyDescent="0.3">
      <c r="A104" s="24" t="s">
        <v>48</v>
      </c>
      <c r="B104" s="45">
        <v>3.5</v>
      </c>
      <c r="C104" s="45"/>
      <c r="D104" s="69"/>
      <c r="E104" s="70"/>
      <c r="F104" s="71"/>
    </row>
    <row r="105" spans="1:6" ht="15" customHeight="1" thickBot="1" x14ac:dyDescent="0.3">
      <c r="A105" s="25" t="s">
        <v>1</v>
      </c>
      <c r="B105" s="49" t="s">
        <v>1</v>
      </c>
      <c r="C105" s="49"/>
      <c r="D105" s="49"/>
      <c r="E105" s="49"/>
      <c r="F105" s="49"/>
    </row>
    <row r="106" spans="1:6" ht="15" customHeight="1" thickBot="1" x14ac:dyDescent="0.3">
      <c r="A106" s="24" t="s">
        <v>58</v>
      </c>
      <c r="B106" s="45" t="s">
        <v>195</v>
      </c>
      <c r="C106" s="45"/>
      <c r="D106" s="64" t="s">
        <v>1</v>
      </c>
      <c r="E106" s="65"/>
      <c r="F106" s="66"/>
    </row>
    <row r="107" spans="1:6" ht="32.1" customHeight="1" thickBot="1" x14ac:dyDescent="0.3">
      <c r="A107" s="26" t="s">
        <v>44</v>
      </c>
      <c r="B107" s="53" t="s">
        <v>45</v>
      </c>
      <c r="C107" s="53"/>
      <c r="D107" s="53" t="s">
        <v>46</v>
      </c>
      <c r="E107" s="53"/>
      <c r="F107" s="53"/>
    </row>
    <row r="108" spans="1:6" ht="15" customHeight="1" x14ac:dyDescent="0.25">
      <c r="A108" s="3" t="s">
        <v>161</v>
      </c>
      <c r="B108" s="45"/>
      <c r="C108" s="45"/>
      <c r="D108" s="72"/>
      <c r="E108" s="73"/>
      <c r="F108" s="74"/>
    </row>
    <row r="109" spans="1:6" ht="15" customHeight="1" x14ac:dyDescent="0.25">
      <c r="A109" s="24" t="s">
        <v>47</v>
      </c>
      <c r="B109" s="45">
        <v>100</v>
      </c>
      <c r="C109" s="45"/>
      <c r="D109" s="67">
        <f>B109</f>
        <v>100</v>
      </c>
      <c r="E109" s="58"/>
      <c r="F109" s="68"/>
    </row>
    <row r="110" spans="1:6" ht="15" customHeight="1" thickBot="1" x14ac:dyDescent="0.3">
      <c r="A110" s="24" t="s">
        <v>48</v>
      </c>
      <c r="B110" s="45">
        <v>3.5</v>
      </c>
      <c r="C110" s="45"/>
      <c r="D110" s="69"/>
      <c r="E110" s="70"/>
      <c r="F110" s="71"/>
    </row>
    <row r="111" spans="1:6" ht="15" customHeight="1" thickBot="1" x14ac:dyDescent="0.3">
      <c r="A111" s="25" t="s">
        <v>1</v>
      </c>
      <c r="B111" s="49" t="s">
        <v>1</v>
      </c>
      <c r="C111" s="49"/>
      <c r="D111" s="49"/>
      <c r="E111" s="49"/>
      <c r="F111" s="49"/>
    </row>
    <row r="112" spans="1:6" ht="15" customHeight="1" thickBot="1" x14ac:dyDescent="0.3">
      <c r="A112" s="24" t="s">
        <v>58</v>
      </c>
      <c r="B112" s="45" t="s">
        <v>196</v>
      </c>
      <c r="C112" s="45"/>
      <c r="D112" s="64" t="s">
        <v>1</v>
      </c>
      <c r="E112" s="65"/>
      <c r="F112" s="66"/>
    </row>
    <row r="113" spans="1:6" ht="32.1" customHeight="1" thickBot="1" x14ac:dyDescent="0.3">
      <c r="A113" s="26" t="s">
        <v>44</v>
      </c>
      <c r="B113" s="53" t="s">
        <v>45</v>
      </c>
      <c r="C113" s="53"/>
      <c r="D113" s="53" t="s">
        <v>46</v>
      </c>
      <c r="E113" s="53"/>
      <c r="F113" s="53"/>
    </row>
    <row r="114" spans="1:6" ht="15" customHeight="1" x14ac:dyDescent="0.25">
      <c r="A114" s="3" t="s">
        <v>162</v>
      </c>
      <c r="B114" s="45"/>
      <c r="C114" s="45"/>
      <c r="D114" s="72"/>
      <c r="E114" s="73"/>
      <c r="F114" s="74"/>
    </row>
    <row r="115" spans="1:6" ht="15" customHeight="1" x14ac:dyDescent="0.25">
      <c r="A115" s="24" t="s">
        <v>47</v>
      </c>
      <c r="B115" s="45">
        <v>25</v>
      </c>
      <c r="C115" s="45"/>
      <c r="D115" s="67">
        <f>B115</f>
        <v>25</v>
      </c>
      <c r="E115" s="58"/>
      <c r="F115" s="68"/>
    </row>
    <row r="116" spans="1:6" ht="15" customHeight="1" thickBot="1" x14ac:dyDescent="0.3">
      <c r="A116" s="24" t="s">
        <v>48</v>
      </c>
      <c r="B116" s="45">
        <v>49</v>
      </c>
      <c r="C116" s="45"/>
      <c r="D116" s="69"/>
      <c r="E116" s="70"/>
      <c r="F116" s="71"/>
    </row>
    <row r="117" spans="1:6" ht="15" customHeight="1" thickBot="1" x14ac:dyDescent="0.3">
      <c r="A117" s="25" t="s">
        <v>1</v>
      </c>
      <c r="B117" s="49" t="s">
        <v>1</v>
      </c>
      <c r="C117" s="49"/>
      <c r="D117" s="49"/>
      <c r="E117" s="49"/>
      <c r="F117" s="49"/>
    </row>
    <row r="118" spans="1:6" ht="24" customHeight="1" thickBot="1" x14ac:dyDescent="0.3">
      <c r="A118" s="24" t="s">
        <v>58</v>
      </c>
      <c r="B118" s="45" t="s">
        <v>197</v>
      </c>
      <c r="C118" s="45"/>
      <c r="D118" s="64" t="s">
        <v>1</v>
      </c>
      <c r="E118" s="65"/>
      <c r="F118" s="66"/>
    </row>
    <row r="119" spans="1:6" ht="32.1" customHeight="1" thickBot="1" x14ac:dyDescent="0.3">
      <c r="A119" s="26" t="s">
        <v>44</v>
      </c>
      <c r="B119" s="53" t="s">
        <v>45</v>
      </c>
      <c r="C119" s="53"/>
      <c r="D119" s="53" t="s">
        <v>46</v>
      </c>
      <c r="E119" s="53"/>
      <c r="F119" s="53"/>
    </row>
    <row r="120" spans="1:6" ht="15" customHeight="1" x14ac:dyDescent="0.25">
      <c r="A120" s="3" t="s">
        <v>162</v>
      </c>
      <c r="B120" s="45"/>
      <c r="C120" s="45"/>
      <c r="D120" s="72"/>
      <c r="E120" s="73"/>
      <c r="F120" s="74"/>
    </row>
    <row r="121" spans="1:6" ht="15" customHeight="1" x14ac:dyDescent="0.25">
      <c r="A121" s="24" t="s">
        <v>47</v>
      </c>
      <c r="B121" s="45">
        <v>25</v>
      </c>
      <c r="C121" s="45"/>
      <c r="D121" s="67">
        <f>B121</f>
        <v>25</v>
      </c>
      <c r="E121" s="58"/>
      <c r="F121" s="68"/>
    </row>
    <row r="122" spans="1:6" ht="15" customHeight="1" thickBot="1" x14ac:dyDescent="0.3">
      <c r="A122" s="24" t="s">
        <v>48</v>
      </c>
      <c r="B122" s="45">
        <v>119</v>
      </c>
      <c r="C122" s="45"/>
      <c r="D122" s="69"/>
      <c r="E122" s="70"/>
      <c r="F122" s="71"/>
    </row>
    <row r="123" spans="1:6" ht="15" customHeight="1" thickBot="1" x14ac:dyDescent="0.3">
      <c r="A123" s="25" t="s">
        <v>1</v>
      </c>
      <c r="B123" s="49" t="s">
        <v>1</v>
      </c>
      <c r="C123" s="49"/>
      <c r="D123" s="49"/>
      <c r="E123" s="49"/>
      <c r="F123" s="49"/>
    </row>
    <row r="124" spans="1:6" ht="15" customHeight="1" thickBot="1" x14ac:dyDescent="0.3">
      <c r="A124" s="24" t="s">
        <v>58</v>
      </c>
      <c r="B124" s="45" t="s">
        <v>198</v>
      </c>
      <c r="C124" s="45"/>
      <c r="D124" s="64" t="s">
        <v>1</v>
      </c>
      <c r="E124" s="65"/>
      <c r="F124" s="66"/>
    </row>
    <row r="125" spans="1:6" ht="32.1" customHeight="1" thickBot="1" x14ac:dyDescent="0.3">
      <c r="A125" s="26" t="s">
        <v>44</v>
      </c>
      <c r="B125" s="53" t="s">
        <v>45</v>
      </c>
      <c r="C125" s="53"/>
      <c r="D125" s="53" t="s">
        <v>46</v>
      </c>
      <c r="E125" s="53"/>
      <c r="F125" s="53"/>
    </row>
    <row r="126" spans="1:6" ht="15" customHeight="1" x14ac:dyDescent="0.25">
      <c r="A126" s="3" t="s">
        <v>163</v>
      </c>
      <c r="B126" s="45"/>
      <c r="C126" s="45"/>
      <c r="D126" s="72"/>
      <c r="E126" s="73"/>
      <c r="F126" s="74"/>
    </row>
    <row r="127" spans="1:6" ht="15" customHeight="1" x14ac:dyDescent="0.25">
      <c r="A127" s="24" t="s">
        <v>47</v>
      </c>
      <c r="B127" s="45">
        <v>10</v>
      </c>
      <c r="C127" s="45"/>
      <c r="D127" s="67">
        <f>B127</f>
        <v>10</v>
      </c>
      <c r="E127" s="58"/>
      <c r="F127" s="68"/>
    </row>
    <row r="128" spans="1:6" ht="15" customHeight="1" thickBot="1" x14ac:dyDescent="0.3">
      <c r="A128" s="24" t="s">
        <v>48</v>
      </c>
      <c r="B128" s="45">
        <v>15</v>
      </c>
      <c r="C128" s="45"/>
      <c r="D128" s="69"/>
      <c r="E128" s="70"/>
      <c r="F128" s="71"/>
    </row>
    <row r="129" spans="1:6" ht="15" customHeight="1" thickBot="1" x14ac:dyDescent="0.3">
      <c r="A129" s="25" t="s">
        <v>1</v>
      </c>
      <c r="B129" s="49" t="s">
        <v>1</v>
      </c>
      <c r="C129" s="49"/>
      <c r="D129" s="49"/>
      <c r="E129" s="49"/>
      <c r="F129" s="49"/>
    </row>
    <row r="130" spans="1:6" ht="15" customHeight="1" thickBot="1" x14ac:dyDescent="0.3">
      <c r="A130" s="24" t="s">
        <v>58</v>
      </c>
      <c r="B130" s="45" t="s">
        <v>199</v>
      </c>
      <c r="C130" s="45"/>
      <c r="D130" s="64" t="s">
        <v>1</v>
      </c>
      <c r="E130" s="65"/>
      <c r="F130" s="66"/>
    </row>
    <row r="131" spans="1:6" ht="32.1" customHeight="1" thickBot="1" x14ac:dyDescent="0.3">
      <c r="A131" s="26" t="s">
        <v>44</v>
      </c>
      <c r="B131" s="53" t="s">
        <v>45</v>
      </c>
      <c r="C131" s="53"/>
      <c r="D131" s="53" t="s">
        <v>46</v>
      </c>
      <c r="E131" s="53"/>
      <c r="F131" s="53"/>
    </row>
    <row r="132" spans="1:6" ht="15" customHeight="1" x14ac:dyDescent="0.25">
      <c r="A132" s="3" t="s">
        <v>163</v>
      </c>
      <c r="B132" s="45"/>
      <c r="C132" s="45"/>
      <c r="D132" s="72"/>
      <c r="E132" s="73"/>
      <c r="F132" s="74"/>
    </row>
    <row r="133" spans="1:6" ht="15" customHeight="1" x14ac:dyDescent="0.25">
      <c r="A133" s="24" t="s">
        <v>47</v>
      </c>
      <c r="B133" s="45">
        <v>10</v>
      </c>
      <c r="C133" s="45"/>
      <c r="D133" s="67">
        <f>B133</f>
        <v>10</v>
      </c>
      <c r="E133" s="58"/>
      <c r="F133" s="68"/>
    </row>
    <row r="134" spans="1:6" ht="15" customHeight="1" thickBot="1" x14ac:dyDescent="0.3">
      <c r="A134" s="24" t="s">
        <v>48</v>
      </c>
      <c r="B134" s="45">
        <v>19</v>
      </c>
      <c r="C134" s="45"/>
      <c r="D134" s="69"/>
      <c r="E134" s="70"/>
      <c r="F134" s="71"/>
    </row>
    <row r="135" spans="1:6" ht="15" customHeight="1" thickBot="1" x14ac:dyDescent="0.3">
      <c r="A135" s="25" t="s">
        <v>1</v>
      </c>
      <c r="B135" s="49" t="s">
        <v>1</v>
      </c>
      <c r="C135" s="49"/>
      <c r="D135" s="49"/>
      <c r="E135" s="49"/>
      <c r="F135" s="49"/>
    </row>
    <row r="136" spans="1:6" ht="15" customHeight="1" thickBot="1" x14ac:dyDescent="0.3">
      <c r="A136" s="24" t="s">
        <v>58</v>
      </c>
      <c r="B136" s="45" t="s">
        <v>200</v>
      </c>
      <c r="C136" s="45"/>
      <c r="D136" s="64" t="s">
        <v>1</v>
      </c>
      <c r="E136" s="65"/>
      <c r="F136" s="66"/>
    </row>
    <row r="137" spans="1:6" ht="32.1" customHeight="1" thickBot="1" x14ac:dyDescent="0.3">
      <c r="A137" s="26" t="s">
        <v>44</v>
      </c>
      <c r="B137" s="53" t="s">
        <v>45</v>
      </c>
      <c r="C137" s="53"/>
      <c r="D137" s="53" t="s">
        <v>46</v>
      </c>
      <c r="E137" s="53"/>
      <c r="F137" s="53"/>
    </row>
    <row r="138" spans="1:6" ht="15" customHeight="1" x14ac:dyDescent="0.25">
      <c r="A138" s="3" t="s">
        <v>130</v>
      </c>
      <c r="B138" s="45"/>
      <c r="C138" s="45"/>
      <c r="D138" s="72"/>
      <c r="E138" s="73"/>
      <c r="F138" s="74"/>
    </row>
    <row r="139" spans="1:6" ht="15" customHeight="1" x14ac:dyDescent="0.25">
      <c r="A139" s="24" t="s">
        <v>47</v>
      </c>
      <c r="B139" s="45">
        <v>2</v>
      </c>
      <c r="C139" s="45"/>
      <c r="D139" s="67">
        <f>B139</f>
        <v>2</v>
      </c>
      <c r="E139" s="58"/>
      <c r="F139" s="68"/>
    </row>
    <row r="140" spans="1:6" ht="15" customHeight="1" thickBot="1" x14ac:dyDescent="0.3">
      <c r="A140" s="24" t="s">
        <v>48</v>
      </c>
      <c r="B140" s="45">
        <v>100</v>
      </c>
      <c r="C140" s="45"/>
      <c r="D140" s="69"/>
      <c r="E140" s="70"/>
      <c r="F140" s="71"/>
    </row>
    <row r="141" spans="1:6" ht="15" customHeight="1" thickBot="1" x14ac:dyDescent="0.3">
      <c r="A141" s="25" t="s">
        <v>1</v>
      </c>
      <c r="B141" s="49" t="s">
        <v>1</v>
      </c>
      <c r="C141" s="49"/>
      <c r="D141" s="49"/>
      <c r="E141" s="49"/>
      <c r="F141" s="49"/>
    </row>
    <row r="142" spans="1:6" ht="15" customHeight="1" thickBot="1" x14ac:dyDescent="0.3">
      <c r="A142" s="24" t="s">
        <v>58</v>
      </c>
      <c r="B142" s="45" t="s">
        <v>201</v>
      </c>
      <c r="C142" s="45"/>
      <c r="D142" s="64" t="s">
        <v>1</v>
      </c>
      <c r="E142" s="65"/>
      <c r="F142" s="66"/>
    </row>
    <row r="143" spans="1:6" ht="32.1" customHeight="1" thickBot="1" x14ac:dyDescent="0.3">
      <c r="A143" s="26" t="s">
        <v>44</v>
      </c>
      <c r="B143" s="53" t="s">
        <v>45</v>
      </c>
      <c r="C143" s="53"/>
      <c r="D143" s="53" t="s">
        <v>46</v>
      </c>
      <c r="E143" s="53"/>
      <c r="F143" s="53"/>
    </row>
    <row r="144" spans="1:6" ht="15" customHeight="1" x14ac:dyDescent="0.25">
      <c r="A144" s="3" t="s">
        <v>164</v>
      </c>
      <c r="B144" s="45"/>
      <c r="C144" s="45"/>
      <c r="D144" s="72"/>
      <c r="E144" s="73"/>
      <c r="F144" s="74"/>
    </row>
    <row r="145" spans="1:6" ht="15" customHeight="1" x14ac:dyDescent="0.25">
      <c r="A145" s="24" t="s">
        <v>47</v>
      </c>
      <c r="B145" s="45">
        <v>50</v>
      </c>
      <c r="C145" s="45"/>
      <c r="D145" s="67">
        <f>B145</f>
        <v>50</v>
      </c>
      <c r="E145" s="58"/>
      <c r="F145" s="68"/>
    </row>
    <row r="146" spans="1:6" ht="15" customHeight="1" thickBot="1" x14ac:dyDescent="0.3">
      <c r="A146" s="24" t="s">
        <v>48</v>
      </c>
      <c r="B146" s="45">
        <v>23</v>
      </c>
      <c r="C146" s="45"/>
      <c r="D146" s="69"/>
      <c r="E146" s="70"/>
      <c r="F146" s="71"/>
    </row>
    <row r="147" spans="1:6" ht="15" customHeight="1" thickBot="1" x14ac:dyDescent="0.3">
      <c r="A147" s="25" t="s">
        <v>1</v>
      </c>
      <c r="B147" s="49" t="s">
        <v>1</v>
      </c>
      <c r="C147" s="49"/>
      <c r="D147" s="49"/>
      <c r="E147" s="49"/>
      <c r="F147" s="49"/>
    </row>
    <row r="148" spans="1:6" ht="24" customHeight="1" thickBot="1" x14ac:dyDescent="0.3">
      <c r="A148" s="24" t="s">
        <v>58</v>
      </c>
      <c r="B148" s="45" t="s">
        <v>552</v>
      </c>
      <c r="C148" s="45"/>
      <c r="D148" s="64" t="s">
        <v>1</v>
      </c>
      <c r="E148" s="65"/>
      <c r="F148" s="66"/>
    </row>
    <row r="149" spans="1:6" ht="32.1" customHeight="1" thickBot="1" x14ac:dyDescent="0.3">
      <c r="A149" s="26" t="s">
        <v>44</v>
      </c>
      <c r="B149" s="53" t="s">
        <v>45</v>
      </c>
      <c r="C149" s="53"/>
      <c r="D149" s="53" t="s">
        <v>46</v>
      </c>
      <c r="E149" s="53"/>
      <c r="F149" s="53"/>
    </row>
    <row r="150" spans="1:6" ht="15" customHeight="1" x14ac:dyDescent="0.25">
      <c r="A150" s="3" t="s">
        <v>165</v>
      </c>
      <c r="B150" s="45"/>
      <c r="C150" s="45"/>
      <c r="D150" s="72"/>
      <c r="E150" s="73"/>
      <c r="F150" s="74"/>
    </row>
    <row r="151" spans="1:6" ht="15" customHeight="1" x14ac:dyDescent="0.25">
      <c r="A151" s="24" t="s">
        <v>47</v>
      </c>
      <c r="B151" s="45">
        <v>30</v>
      </c>
      <c r="C151" s="45"/>
      <c r="D151" s="67">
        <f>B151</f>
        <v>30</v>
      </c>
      <c r="E151" s="58"/>
      <c r="F151" s="68"/>
    </row>
    <row r="152" spans="1:6" ht="15" customHeight="1" thickBot="1" x14ac:dyDescent="0.3">
      <c r="A152" s="24" t="s">
        <v>48</v>
      </c>
      <c r="B152" s="45">
        <v>23</v>
      </c>
      <c r="C152" s="45"/>
      <c r="D152" s="69"/>
      <c r="E152" s="70"/>
      <c r="F152" s="71"/>
    </row>
    <row r="153" spans="1:6" ht="15" customHeight="1" thickBot="1" x14ac:dyDescent="0.3">
      <c r="A153" s="25" t="s">
        <v>1</v>
      </c>
      <c r="B153" s="49" t="s">
        <v>1</v>
      </c>
      <c r="C153" s="49"/>
      <c r="D153" s="49"/>
      <c r="E153" s="49"/>
      <c r="F153" s="49"/>
    </row>
    <row r="154" spans="1:6" ht="24" customHeight="1" thickBot="1" x14ac:dyDescent="0.3">
      <c r="A154" s="24" t="s">
        <v>58</v>
      </c>
      <c r="B154" s="45" t="s">
        <v>552</v>
      </c>
      <c r="C154" s="45"/>
      <c r="D154" s="64" t="s">
        <v>1</v>
      </c>
      <c r="E154" s="65"/>
      <c r="F154" s="66"/>
    </row>
    <row r="155" spans="1:6" ht="32.1" customHeight="1" thickBot="1" x14ac:dyDescent="0.3">
      <c r="A155" s="26" t="s">
        <v>44</v>
      </c>
      <c r="B155" s="53" t="s">
        <v>45</v>
      </c>
      <c r="C155" s="53"/>
      <c r="D155" s="53" t="s">
        <v>46</v>
      </c>
      <c r="E155" s="53"/>
      <c r="F155" s="53"/>
    </row>
    <row r="156" spans="1:6" ht="15" customHeight="1" x14ac:dyDescent="0.25">
      <c r="A156" s="3" t="s">
        <v>166</v>
      </c>
      <c r="B156" s="45"/>
      <c r="C156" s="45"/>
      <c r="D156" s="72"/>
      <c r="E156" s="73"/>
      <c r="F156" s="74"/>
    </row>
    <row r="157" spans="1:6" ht="15" customHeight="1" x14ac:dyDescent="0.25">
      <c r="A157" s="24" t="s">
        <v>47</v>
      </c>
      <c r="B157" s="45">
        <v>20</v>
      </c>
      <c r="C157" s="45"/>
      <c r="D157" s="67">
        <f>B157</f>
        <v>20</v>
      </c>
      <c r="E157" s="58"/>
      <c r="F157" s="68"/>
    </row>
    <row r="158" spans="1:6" ht="15" customHeight="1" thickBot="1" x14ac:dyDescent="0.3">
      <c r="A158" s="24" t="s">
        <v>48</v>
      </c>
      <c r="B158" s="45">
        <v>23</v>
      </c>
      <c r="C158" s="45"/>
      <c r="D158" s="69"/>
      <c r="E158" s="70"/>
      <c r="F158" s="71"/>
    </row>
    <row r="159" spans="1:6" ht="15" customHeight="1" thickBot="1" x14ac:dyDescent="0.3">
      <c r="A159" s="25" t="s">
        <v>1</v>
      </c>
      <c r="B159" s="49" t="s">
        <v>1</v>
      </c>
      <c r="C159" s="49"/>
      <c r="D159" s="49"/>
      <c r="E159" s="49"/>
      <c r="F159" s="49"/>
    </row>
    <row r="160" spans="1:6" ht="24" customHeight="1" thickBot="1" x14ac:dyDescent="0.3">
      <c r="A160" s="24" t="s">
        <v>58</v>
      </c>
      <c r="B160" s="45" t="s">
        <v>552</v>
      </c>
      <c r="C160" s="45"/>
      <c r="D160" s="64" t="s">
        <v>1</v>
      </c>
      <c r="E160" s="65"/>
      <c r="F160" s="66"/>
    </row>
    <row r="161" spans="1:6" ht="32.1" customHeight="1" thickBot="1" x14ac:dyDescent="0.3">
      <c r="A161" s="26" t="s">
        <v>44</v>
      </c>
      <c r="B161" s="53" t="s">
        <v>45</v>
      </c>
      <c r="C161" s="53"/>
      <c r="D161" s="53" t="s">
        <v>46</v>
      </c>
      <c r="E161" s="53"/>
      <c r="F161" s="53"/>
    </row>
    <row r="162" spans="1:6" ht="15" customHeight="1" x14ac:dyDescent="0.25">
      <c r="A162" s="3" t="s">
        <v>168</v>
      </c>
      <c r="B162" s="45"/>
      <c r="C162" s="45"/>
      <c r="D162" s="72"/>
      <c r="E162" s="73"/>
      <c r="F162" s="74"/>
    </row>
    <row r="163" spans="1:6" ht="15" customHeight="1" x14ac:dyDescent="0.25">
      <c r="A163" s="24" t="s">
        <v>47</v>
      </c>
      <c r="B163" s="45">
        <v>20</v>
      </c>
      <c r="C163" s="45"/>
      <c r="D163" s="67">
        <f>B163</f>
        <v>20</v>
      </c>
      <c r="E163" s="58"/>
      <c r="F163" s="68"/>
    </row>
    <row r="164" spans="1:6" ht="15" customHeight="1" thickBot="1" x14ac:dyDescent="0.3">
      <c r="A164" s="24" t="s">
        <v>48</v>
      </c>
      <c r="B164" s="45">
        <v>23</v>
      </c>
      <c r="C164" s="45"/>
      <c r="D164" s="69"/>
      <c r="E164" s="70"/>
      <c r="F164" s="71"/>
    </row>
    <row r="165" spans="1:6" ht="15" customHeight="1" thickBot="1" x14ac:dyDescent="0.3">
      <c r="A165" s="25" t="s">
        <v>1</v>
      </c>
      <c r="B165" s="49" t="s">
        <v>1</v>
      </c>
      <c r="C165" s="49"/>
      <c r="D165" s="49"/>
      <c r="E165" s="49"/>
      <c r="F165" s="49"/>
    </row>
    <row r="166" spans="1:6" ht="24" customHeight="1" thickBot="1" x14ac:dyDescent="0.3">
      <c r="A166" s="24" t="s">
        <v>58</v>
      </c>
      <c r="B166" s="45" t="s">
        <v>552</v>
      </c>
      <c r="C166" s="45"/>
      <c r="D166" s="64" t="s">
        <v>1</v>
      </c>
      <c r="E166" s="65"/>
      <c r="F166" s="66"/>
    </row>
    <row r="167" spans="1:6" ht="32.1" customHeight="1" thickBot="1" x14ac:dyDescent="0.3">
      <c r="A167" s="26" t="s">
        <v>44</v>
      </c>
      <c r="B167" s="53" t="s">
        <v>45</v>
      </c>
      <c r="C167" s="53"/>
      <c r="D167" s="53" t="s">
        <v>46</v>
      </c>
      <c r="E167" s="53"/>
      <c r="F167" s="53"/>
    </row>
    <row r="168" spans="1:6" ht="15" customHeight="1" x14ac:dyDescent="0.25">
      <c r="A168" s="3" t="s">
        <v>170</v>
      </c>
      <c r="B168" s="45"/>
      <c r="C168" s="45"/>
      <c r="D168" s="72"/>
      <c r="E168" s="73"/>
      <c r="F168" s="74"/>
    </row>
    <row r="169" spans="1:6" ht="15" customHeight="1" x14ac:dyDescent="0.25">
      <c r="A169" s="24" t="s">
        <v>47</v>
      </c>
      <c r="B169" s="45">
        <v>1</v>
      </c>
      <c r="C169" s="45"/>
      <c r="D169" s="67">
        <f>B169</f>
        <v>1</v>
      </c>
      <c r="E169" s="58"/>
      <c r="F169" s="68"/>
    </row>
    <row r="170" spans="1:6" ht="15" customHeight="1" thickBot="1" x14ac:dyDescent="0.3">
      <c r="A170" s="24" t="s">
        <v>48</v>
      </c>
      <c r="B170" s="45">
        <v>1238</v>
      </c>
      <c r="C170" s="45"/>
      <c r="D170" s="69"/>
      <c r="E170" s="70"/>
      <c r="F170" s="71"/>
    </row>
    <row r="171" spans="1:6" ht="15" customHeight="1" thickBot="1" x14ac:dyDescent="0.3">
      <c r="A171" s="25" t="s">
        <v>1</v>
      </c>
      <c r="B171" s="49" t="s">
        <v>1</v>
      </c>
      <c r="C171" s="49"/>
      <c r="D171" s="49"/>
      <c r="E171" s="49"/>
      <c r="F171" s="49"/>
    </row>
    <row r="172" spans="1:6" ht="36" customHeight="1" x14ac:dyDescent="0.25">
      <c r="A172" s="24" t="s">
        <v>58</v>
      </c>
      <c r="B172" s="45" t="s">
        <v>202</v>
      </c>
      <c r="C172" s="45"/>
      <c r="D172" s="72" t="s">
        <v>1</v>
      </c>
      <c r="E172" s="73"/>
      <c r="F172" s="74"/>
    </row>
    <row r="173" spans="1:6" ht="48" customHeight="1" x14ac:dyDescent="0.25">
      <c r="A173" s="24" t="s">
        <v>58</v>
      </c>
      <c r="B173" s="45" t="s">
        <v>203</v>
      </c>
      <c r="C173" s="45"/>
      <c r="D173" s="67" t="s">
        <v>1</v>
      </c>
      <c r="E173" s="58"/>
      <c r="F173" s="68"/>
    </row>
    <row r="174" spans="1:6" ht="36" customHeight="1" x14ac:dyDescent="0.25">
      <c r="A174" s="24" t="s">
        <v>58</v>
      </c>
      <c r="B174" s="45" t="s">
        <v>204</v>
      </c>
      <c r="C174" s="45"/>
      <c r="D174" s="67" t="s">
        <v>1</v>
      </c>
      <c r="E174" s="58"/>
      <c r="F174" s="68"/>
    </row>
    <row r="175" spans="1:6" ht="36.75" customHeight="1" x14ac:dyDescent="0.25">
      <c r="A175" s="24" t="s">
        <v>58</v>
      </c>
      <c r="B175" s="45" t="s">
        <v>205</v>
      </c>
      <c r="C175" s="45"/>
      <c r="D175" s="67" t="s">
        <v>1</v>
      </c>
      <c r="E175" s="58"/>
      <c r="F175" s="68"/>
    </row>
    <row r="176" spans="1:6" ht="33.75" customHeight="1" x14ac:dyDescent="0.25">
      <c r="A176" s="24" t="s">
        <v>58</v>
      </c>
      <c r="B176" s="45" t="s">
        <v>206</v>
      </c>
      <c r="C176" s="45"/>
      <c r="D176" s="67" t="s">
        <v>1</v>
      </c>
      <c r="E176" s="58"/>
      <c r="F176" s="68"/>
    </row>
    <row r="177" spans="1:6" ht="36" customHeight="1" x14ac:dyDescent="0.25">
      <c r="A177" s="24" t="s">
        <v>58</v>
      </c>
      <c r="B177" s="45" t="s">
        <v>207</v>
      </c>
      <c r="C177" s="45"/>
      <c r="D177" s="67" t="s">
        <v>1</v>
      </c>
      <c r="E177" s="58"/>
      <c r="F177" s="68"/>
    </row>
    <row r="178" spans="1:6" ht="60" customHeight="1" x14ac:dyDescent="0.25">
      <c r="A178" s="24" t="s">
        <v>58</v>
      </c>
      <c r="B178" s="45" t="s">
        <v>208</v>
      </c>
      <c r="C178" s="45"/>
      <c r="D178" s="67" t="s">
        <v>1</v>
      </c>
      <c r="E178" s="58"/>
      <c r="F178" s="68"/>
    </row>
    <row r="179" spans="1:6" ht="72" customHeight="1" x14ac:dyDescent="0.25">
      <c r="A179" s="24" t="s">
        <v>58</v>
      </c>
      <c r="B179" s="45" t="s">
        <v>209</v>
      </c>
      <c r="C179" s="45"/>
      <c r="D179" s="67" t="s">
        <v>1</v>
      </c>
      <c r="E179" s="58"/>
      <c r="F179" s="68"/>
    </row>
    <row r="180" spans="1:6" ht="33.75" customHeight="1" thickBot="1" x14ac:dyDescent="0.3">
      <c r="A180" s="24" t="s">
        <v>58</v>
      </c>
      <c r="B180" s="45" t="s">
        <v>210</v>
      </c>
      <c r="C180" s="45"/>
      <c r="D180" s="69" t="s">
        <v>1</v>
      </c>
      <c r="E180" s="70"/>
      <c r="F180" s="71"/>
    </row>
    <row r="181" spans="1:6" ht="32.1" customHeight="1" thickBot="1" x14ac:dyDescent="0.3">
      <c r="A181" s="26" t="s">
        <v>44</v>
      </c>
      <c r="B181" s="53" t="s">
        <v>45</v>
      </c>
      <c r="C181" s="53"/>
      <c r="D181" s="53" t="s">
        <v>46</v>
      </c>
      <c r="E181" s="53"/>
      <c r="F181" s="53"/>
    </row>
    <row r="182" spans="1:6" ht="15" customHeight="1" x14ac:dyDescent="0.25">
      <c r="A182" s="3" t="s">
        <v>172</v>
      </c>
      <c r="B182" s="45"/>
      <c r="C182" s="45"/>
      <c r="D182" s="72"/>
      <c r="E182" s="73"/>
      <c r="F182" s="74"/>
    </row>
    <row r="183" spans="1:6" ht="15" customHeight="1" x14ac:dyDescent="0.25">
      <c r="A183" s="24" t="s">
        <v>47</v>
      </c>
      <c r="B183" s="45">
        <v>30</v>
      </c>
      <c r="C183" s="45"/>
      <c r="D183" s="67">
        <f>B183</f>
        <v>30</v>
      </c>
      <c r="E183" s="58"/>
      <c r="F183" s="68"/>
    </row>
    <row r="184" spans="1:6" ht="15" customHeight="1" thickBot="1" x14ac:dyDescent="0.3">
      <c r="A184" s="24" t="s">
        <v>48</v>
      </c>
      <c r="B184" s="45">
        <v>100</v>
      </c>
      <c r="C184" s="45"/>
      <c r="D184" s="69"/>
      <c r="E184" s="70"/>
      <c r="F184" s="71"/>
    </row>
    <row r="185" spans="1:6" ht="15" customHeight="1" thickBot="1" x14ac:dyDescent="0.3">
      <c r="A185" s="25" t="s">
        <v>1</v>
      </c>
      <c r="B185" s="49" t="s">
        <v>1</v>
      </c>
      <c r="C185" s="49"/>
      <c r="D185" s="49"/>
      <c r="E185" s="49"/>
      <c r="F185" s="49"/>
    </row>
    <row r="186" spans="1:6" ht="48" customHeight="1" x14ac:dyDescent="0.25">
      <c r="A186" s="24" t="s">
        <v>58</v>
      </c>
      <c r="B186" s="45" t="s">
        <v>211</v>
      </c>
      <c r="C186" s="45"/>
      <c r="D186" s="72" t="s">
        <v>1</v>
      </c>
      <c r="E186" s="73"/>
      <c r="F186" s="74"/>
    </row>
    <row r="187" spans="1:6" ht="24" customHeight="1" thickBot="1" x14ac:dyDescent="0.3">
      <c r="A187" s="24" t="s">
        <v>58</v>
      </c>
      <c r="B187" s="45" t="s">
        <v>212</v>
      </c>
      <c r="C187" s="45"/>
      <c r="D187" s="69" t="s">
        <v>1</v>
      </c>
      <c r="E187" s="70"/>
      <c r="F187" s="71"/>
    </row>
    <row r="188" spans="1:6" ht="32.1" customHeight="1" thickBot="1" x14ac:dyDescent="0.3">
      <c r="A188" s="26" t="s">
        <v>44</v>
      </c>
      <c r="B188" s="53" t="s">
        <v>45</v>
      </c>
      <c r="C188" s="53"/>
      <c r="D188" s="53" t="s">
        <v>46</v>
      </c>
      <c r="E188" s="53"/>
      <c r="F188" s="53"/>
    </row>
    <row r="189" spans="1:6" ht="15" customHeight="1" x14ac:dyDescent="0.25">
      <c r="A189" s="3" t="s">
        <v>174</v>
      </c>
      <c r="B189" s="45"/>
      <c r="C189" s="45"/>
      <c r="D189" s="72"/>
      <c r="E189" s="73"/>
      <c r="F189" s="74"/>
    </row>
    <row r="190" spans="1:6" ht="15" customHeight="1" x14ac:dyDescent="0.25">
      <c r="A190" s="24" t="s">
        <v>47</v>
      </c>
      <c r="B190" s="45">
        <v>20</v>
      </c>
      <c r="C190" s="45"/>
      <c r="D190" s="67">
        <f>B190</f>
        <v>20</v>
      </c>
      <c r="E190" s="58"/>
      <c r="F190" s="68"/>
    </row>
    <row r="191" spans="1:6" ht="15" customHeight="1" thickBot="1" x14ac:dyDescent="0.3">
      <c r="A191" s="24" t="s">
        <v>48</v>
      </c>
      <c r="B191" s="45">
        <v>80</v>
      </c>
      <c r="C191" s="45"/>
      <c r="D191" s="69"/>
      <c r="E191" s="70"/>
      <c r="F191" s="71"/>
    </row>
    <row r="192" spans="1:6" ht="15" customHeight="1" thickBot="1" x14ac:dyDescent="0.3">
      <c r="A192" s="25" t="s">
        <v>1</v>
      </c>
      <c r="B192" s="49" t="s">
        <v>1</v>
      </c>
      <c r="C192" s="49"/>
      <c r="D192" s="49"/>
      <c r="E192" s="49"/>
      <c r="F192" s="49"/>
    </row>
    <row r="193" spans="1:6" ht="48" customHeight="1" x14ac:dyDescent="0.25">
      <c r="A193" s="24" t="s">
        <v>58</v>
      </c>
      <c r="B193" s="45" t="s">
        <v>211</v>
      </c>
      <c r="C193" s="45"/>
      <c r="D193" s="72" t="s">
        <v>1</v>
      </c>
      <c r="E193" s="73"/>
      <c r="F193" s="74"/>
    </row>
    <row r="194" spans="1:6" ht="24" customHeight="1" thickBot="1" x14ac:dyDescent="0.3">
      <c r="A194" s="24" t="s">
        <v>58</v>
      </c>
      <c r="B194" s="45" t="s">
        <v>213</v>
      </c>
      <c r="C194" s="45"/>
      <c r="D194" s="69" t="s">
        <v>1</v>
      </c>
      <c r="E194" s="70"/>
      <c r="F194" s="71"/>
    </row>
    <row r="195" spans="1:6" ht="32.1" customHeight="1" thickBot="1" x14ac:dyDescent="0.3">
      <c r="A195" s="26" t="s">
        <v>44</v>
      </c>
      <c r="B195" s="53" t="s">
        <v>45</v>
      </c>
      <c r="C195" s="53"/>
      <c r="D195" s="53" t="s">
        <v>46</v>
      </c>
      <c r="E195" s="53"/>
      <c r="F195" s="53"/>
    </row>
    <row r="196" spans="1:6" ht="15" customHeight="1" x14ac:dyDescent="0.25">
      <c r="A196" s="3" t="s">
        <v>176</v>
      </c>
      <c r="B196" s="45"/>
      <c r="C196" s="45"/>
      <c r="D196" s="72"/>
      <c r="E196" s="73"/>
      <c r="F196" s="74"/>
    </row>
    <row r="197" spans="1:6" ht="15" customHeight="1" x14ac:dyDescent="0.25">
      <c r="A197" s="24" t="s">
        <v>47</v>
      </c>
      <c r="B197" s="45">
        <v>4</v>
      </c>
      <c r="C197" s="45"/>
      <c r="D197" s="67">
        <f>B197</f>
        <v>4</v>
      </c>
      <c r="E197" s="58"/>
      <c r="F197" s="68"/>
    </row>
    <row r="198" spans="1:6" ht="15" customHeight="1" thickBot="1" x14ac:dyDescent="0.3">
      <c r="A198" s="24" t="s">
        <v>48</v>
      </c>
      <c r="B198" s="45">
        <v>200</v>
      </c>
      <c r="C198" s="45"/>
      <c r="D198" s="69"/>
      <c r="E198" s="70"/>
      <c r="F198" s="71"/>
    </row>
    <row r="199" spans="1:6" ht="15" customHeight="1" thickBot="1" x14ac:dyDescent="0.3">
      <c r="A199" s="25" t="s">
        <v>1</v>
      </c>
      <c r="B199" s="49" t="s">
        <v>1</v>
      </c>
      <c r="C199" s="49"/>
      <c r="D199" s="49"/>
      <c r="E199" s="49"/>
      <c r="F199" s="49"/>
    </row>
    <row r="200" spans="1:6" ht="19.5" customHeight="1" thickBot="1" x14ac:dyDescent="0.3">
      <c r="A200" s="24" t="s">
        <v>58</v>
      </c>
      <c r="B200" s="45" t="s">
        <v>214</v>
      </c>
      <c r="C200" s="45"/>
      <c r="D200" s="64" t="s">
        <v>1</v>
      </c>
      <c r="E200" s="65"/>
      <c r="F200" s="66"/>
    </row>
    <row r="201" spans="1:6" ht="32.1" customHeight="1" thickBot="1" x14ac:dyDescent="0.3">
      <c r="A201" s="26" t="s">
        <v>44</v>
      </c>
      <c r="B201" s="53" t="s">
        <v>45</v>
      </c>
      <c r="C201" s="53"/>
      <c r="D201" s="53" t="s">
        <v>46</v>
      </c>
      <c r="E201" s="53"/>
      <c r="F201" s="53"/>
    </row>
    <row r="202" spans="1:6" ht="15" customHeight="1" x14ac:dyDescent="0.25">
      <c r="A202" s="3" t="s">
        <v>178</v>
      </c>
      <c r="B202" s="45"/>
      <c r="C202" s="45"/>
      <c r="D202" s="72"/>
      <c r="E202" s="73"/>
      <c r="F202" s="74"/>
    </row>
    <row r="203" spans="1:6" ht="15" customHeight="1" x14ac:dyDescent="0.25">
      <c r="A203" s="24" t="s">
        <v>47</v>
      </c>
      <c r="B203" s="45">
        <v>4</v>
      </c>
      <c r="C203" s="45"/>
      <c r="D203" s="67">
        <f>B203</f>
        <v>4</v>
      </c>
      <c r="E203" s="58"/>
      <c r="F203" s="68"/>
    </row>
    <row r="204" spans="1:6" ht="15" customHeight="1" thickBot="1" x14ac:dyDescent="0.3">
      <c r="A204" s="24" t="s">
        <v>48</v>
      </c>
      <c r="B204" s="45">
        <v>80</v>
      </c>
      <c r="C204" s="45"/>
      <c r="D204" s="69"/>
      <c r="E204" s="70"/>
      <c r="F204" s="71"/>
    </row>
    <row r="205" spans="1:6" ht="15" customHeight="1" thickBot="1" x14ac:dyDescent="0.3">
      <c r="A205" s="25" t="s">
        <v>1</v>
      </c>
      <c r="B205" s="49" t="s">
        <v>1</v>
      </c>
      <c r="C205" s="49"/>
      <c r="D205" s="49"/>
      <c r="E205" s="49"/>
      <c r="F205" s="49"/>
    </row>
    <row r="206" spans="1:6" ht="24" customHeight="1" thickBot="1" x14ac:dyDescent="0.3">
      <c r="A206" s="24" t="s">
        <v>58</v>
      </c>
      <c r="B206" s="45" t="s">
        <v>215</v>
      </c>
      <c r="C206" s="45"/>
      <c r="D206" s="64" t="s">
        <v>1</v>
      </c>
      <c r="E206" s="65"/>
      <c r="F206" s="66"/>
    </row>
    <row r="207" spans="1:6" ht="32.1" customHeight="1" thickBot="1" x14ac:dyDescent="0.3">
      <c r="A207" s="26" t="s">
        <v>44</v>
      </c>
      <c r="B207" s="53" t="s">
        <v>45</v>
      </c>
      <c r="C207" s="53"/>
      <c r="D207" s="53" t="s">
        <v>46</v>
      </c>
      <c r="E207" s="53"/>
      <c r="F207" s="53"/>
    </row>
    <row r="208" spans="1:6" ht="15" customHeight="1" x14ac:dyDescent="0.25">
      <c r="A208" s="3" t="s">
        <v>180</v>
      </c>
      <c r="B208" s="45"/>
      <c r="C208" s="45"/>
      <c r="D208" s="72"/>
      <c r="E208" s="73"/>
      <c r="F208" s="74"/>
    </row>
    <row r="209" spans="1:6" ht="15" customHeight="1" x14ac:dyDescent="0.25">
      <c r="A209" s="24" t="s">
        <v>47</v>
      </c>
      <c r="B209" s="45">
        <v>1</v>
      </c>
      <c r="C209" s="45"/>
      <c r="D209" s="67">
        <f>B209</f>
        <v>1</v>
      </c>
      <c r="E209" s="58"/>
      <c r="F209" s="68"/>
    </row>
    <row r="210" spans="1:6" ht="15" customHeight="1" thickBot="1" x14ac:dyDescent="0.3">
      <c r="A210" s="24" t="s">
        <v>48</v>
      </c>
      <c r="B210" s="45">
        <v>100</v>
      </c>
      <c r="C210" s="45"/>
      <c r="D210" s="69"/>
      <c r="E210" s="70"/>
      <c r="F210" s="71"/>
    </row>
    <row r="211" spans="1:6" ht="15" customHeight="1" thickBot="1" x14ac:dyDescent="0.3">
      <c r="A211" s="25" t="s">
        <v>1</v>
      </c>
      <c r="B211" s="49" t="s">
        <v>1</v>
      </c>
      <c r="C211" s="49"/>
      <c r="D211" s="49"/>
      <c r="E211" s="49"/>
      <c r="F211" s="49"/>
    </row>
    <row r="212" spans="1:6" ht="34.5" customHeight="1" thickBot="1" x14ac:dyDescent="0.3">
      <c r="A212" s="24" t="s">
        <v>58</v>
      </c>
      <c r="B212" s="45" t="s">
        <v>216</v>
      </c>
      <c r="C212" s="45"/>
      <c r="D212" s="64" t="s">
        <v>1</v>
      </c>
      <c r="E212" s="65"/>
      <c r="F212" s="66"/>
    </row>
    <row r="213" spans="1:6" ht="32.1" customHeight="1" thickBot="1" x14ac:dyDescent="0.3">
      <c r="A213" s="26" t="s">
        <v>44</v>
      </c>
      <c r="B213" s="53" t="s">
        <v>45</v>
      </c>
      <c r="C213" s="53"/>
      <c r="D213" s="53" t="s">
        <v>46</v>
      </c>
      <c r="E213" s="53"/>
      <c r="F213" s="53"/>
    </row>
    <row r="214" spans="1:6" ht="15" customHeight="1" x14ac:dyDescent="0.25">
      <c r="A214" s="3" t="s">
        <v>180</v>
      </c>
      <c r="B214" s="45"/>
      <c r="C214" s="45"/>
      <c r="D214" s="72"/>
      <c r="E214" s="73"/>
      <c r="F214" s="74"/>
    </row>
    <row r="215" spans="1:6" ht="15" customHeight="1" x14ac:dyDescent="0.25">
      <c r="A215" s="24" t="s">
        <v>47</v>
      </c>
      <c r="B215" s="45">
        <v>1</v>
      </c>
      <c r="C215" s="45"/>
      <c r="D215" s="67">
        <f>B215</f>
        <v>1</v>
      </c>
      <c r="E215" s="58"/>
      <c r="F215" s="68"/>
    </row>
    <row r="216" spans="1:6" ht="15" customHeight="1" thickBot="1" x14ac:dyDescent="0.3">
      <c r="A216" s="24" t="s">
        <v>48</v>
      </c>
      <c r="B216" s="45">
        <v>230</v>
      </c>
      <c r="C216" s="45"/>
      <c r="D216" s="69"/>
      <c r="E216" s="70"/>
      <c r="F216" s="71"/>
    </row>
    <row r="217" spans="1:6" ht="15" customHeight="1" thickBot="1" x14ac:dyDescent="0.3">
      <c r="A217" s="25" t="s">
        <v>1</v>
      </c>
      <c r="B217" s="49" t="s">
        <v>1</v>
      </c>
      <c r="C217" s="49"/>
      <c r="D217" s="49"/>
      <c r="E217" s="49"/>
      <c r="F217" s="49"/>
    </row>
    <row r="218" spans="1:6" ht="33.75" customHeight="1" thickBot="1" x14ac:dyDescent="0.3">
      <c r="A218" s="24" t="s">
        <v>58</v>
      </c>
      <c r="B218" s="45" t="s">
        <v>217</v>
      </c>
      <c r="C218" s="45"/>
      <c r="D218" s="64" t="s">
        <v>1</v>
      </c>
      <c r="E218" s="65"/>
      <c r="F218" s="66"/>
    </row>
    <row r="219" spans="1:6" ht="32.1" customHeight="1" thickBot="1" x14ac:dyDescent="0.3">
      <c r="A219" s="26" t="s">
        <v>44</v>
      </c>
      <c r="B219" s="53" t="s">
        <v>45</v>
      </c>
      <c r="C219" s="53"/>
      <c r="D219" s="53" t="s">
        <v>46</v>
      </c>
      <c r="E219" s="53"/>
      <c r="F219" s="53"/>
    </row>
    <row r="220" spans="1:6" ht="15" customHeight="1" x14ac:dyDescent="0.25">
      <c r="A220" s="3" t="s">
        <v>180</v>
      </c>
      <c r="B220" s="45"/>
      <c r="C220" s="45"/>
      <c r="D220" s="72"/>
      <c r="E220" s="73"/>
      <c r="F220" s="74"/>
    </row>
    <row r="221" spans="1:6" ht="15" customHeight="1" x14ac:dyDescent="0.25">
      <c r="A221" s="24" t="s">
        <v>47</v>
      </c>
      <c r="B221" s="45">
        <v>1</v>
      </c>
      <c r="C221" s="45"/>
      <c r="D221" s="67">
        <f>B221</f>
        <v>1</v>
      </c>
      <c r="E221" s="58"/>
      <c r="F221" s="68"/>
    </row>
    <row r="222" spans="1:6" ht="15" customHeight="1" thickBot="1" x14ac:dyDescent="0.3">
      <c r="A222" s="24" t="s">
        <v>48</v>
      </c>
      <c r="B222" s="45">
        <v>270</v>
      </c>
      <c r="C222" s="45"/>
      <c r="D222" s="69"/>
      <c r="E222" s="70"/>
      <c r="F222" s="71"/>
    </row>
    <row r="223" spans="1:6" ht="15" customHeight="1" thickBot="1" x14ac:dyDescent="0.3">
      <c r="A223" s="25" t="s">
        <v>1</v>
      </c>
      <c r="B223" s="49" t="s">
        <v>1</v>
      </c>
      <c r="C223" s="49"/>
      <c r="D223" s="49"/>
      <c r="E223" s="49"/>
      <c r="F223" s="49"/>
    </row>
    <row r="224" spans="1:6" ht="36" customHeight="1" thickBot="1" x14ac:dyDescent="0.3">
      <c r="A224" s="24" t="s">
        <v>58</v>
      </c>
      <c r="B224" s="45" t="s">
        <v>218</v>
      </c>
      <c r="C224" s="45"/>
      <c r="D224" s="64" t="s">
        <v>1</v>
      </c>
      <c r="E224" s="65"/>
      <c r="F224" s="66"/>
    </row>
    <row r="225" spans="1:6" ht="32.1" customHeight="1" thickBot="1" x14ac:dyDescent="0.3">
      <c r="A225" s="26" t="s">
        <v>44</v>
      </c>
      <c r="B225" s="53" t="s">
        <v>45</v>
      </c>
      <c r="C225" s="53"/>
      <c r="D225" s="53" t="s">
        <v>46</v>
      </c>
      <c r="E225" s="53"/>
      <c r="F225" s="53"/>
    </row>
    <row r="226" spans="1:6" ht="15" customHeight="1" x14ac:dyDescent="0.25">
      <c r="A226" s="3" t="s">
        <v>180</v>
      </c>
      <c r="B226" s="45"/>
      <c r="C226" s="45"/>
      <c r="D226" s="72"/>
      <c r="E226" s="73"/>
      <c r="F226" s="74"/>
    </row>
    <row r="227" spans="1:6" ht="15" customHeight="1" x14ac:dyDescent="0.25">
      <c r="A227" s="24" t="s">
        <v>47</v>
      </c>
      <c r="B227" s="45">
        <v>1</v>
      </c>
      <c r="C227" s="45"/>
      <c r="D227" s="67">
        <f>B227</f>
        <v>1</v>
      </c>
      <c r="E227" s="58"/>
      <c r="F227" s="68"/>
    </row>
    <row r="228" spans="1:6" ht="15" customHeight="1" thickBot="1" x14ac:dyDescent="0.3">
      <c r="A228" s="24" t="s">
        <v>48</v>
      </c>
      <c r="B228" s="45">
        <v>270</v>
      </c>
      <c r="C228" s="45"/>
      <c r="D228" s="69"/>
      <c r="E228" s="70"/>
      <c r="F228" s="71"/>
    </row>
    <row r="229" spans="1:6" ht="15" customHeight="1" thickBot="1" x14ac:dyDescent="0.3">
      <c r="A229" s="25" t="s">
        <v>1</v>
      </c>
      <c r="B229" s="49" t="s">
        <v>1</v>
      </c>
      <c r="C229" s="49"/>
      <c r="D229" s="49"/>
      <c r="E229" s="49"/>
      <c r="F229" s="49"/>
    </row>
    <row r="230" spans="1:6" ht="32.25" customHeight="1" thickBot="1" x14ac:dyDescent="0.3">
      <c r="A230" s="24" t="s">
        <v>58</v>
      </c>
      <c r="B230" s="45" t="s">
        <v>219</v>
      </c>
      <c r="C230" s="45"/>
      <c r="D230" s="64" t="s">
        <v>1</v>
      </c>
      <c r="E230" s="65"/>
      <c r="F230" s="66"/>
    </row>
    <row r="231" spans="1:6" ht="20.100000000000001" customHeight="1" x14ac:dyDescent="0.25">
      <c r="A231" s="28" t="s">
        <v>70</v>
      </c>
      <c r="B231" s="27" t="s">
        <v>1</v>
      </c>
      <c r="C231" s="27" t="s">
        <v>1</v>
      </c>
      <c r="D231" s="27" t="s">
        <v>1</v>
      </c>
      <c r="E231" s="27" t="s">
        <v>1</v>
      </c>
    </row>
    <row r="232" spans="1:6" ht="32.1" customHeight="1" thickBot="1" x14ac:dyDescent="0.3">
      <c r="A232" s="10" t="s">
        <v>71</v>
      </c>
      <c r="B232" s="10" t="s">
        <v>72</v>
      </c>
      <c r="C232" s="10" t="s">
        <v>73</v>
      </c>
      <c r="D232" s="10" t="s">
        <v>74</v>
      </c>
      <c r="E232" s="10" t="s">
        <v>75</v>
      </c>
      <c r="F232" s="10" t="s">
        <v>76</v>
      </c>
    </row>
    <row r="233" spans="1:6" ht="15" customHeight="1" x14ac:dyDescent="0.25">
      <c r="A233" s="24" t="s">
        <v>154</v>
      </c>
      <c r="B233" s="24" t="str">
        <f>CONCATENATE(D43, " (požadováno 2)")</f>
        <v>2 (požadováno 2)</v>
      </c>
      <c r="C233" s="35">
        <f>D44</f>
        <v>0</v>
      </c>
      <c r="D233" s="35">
        <f>D44*D43</f>
        <v>0</v>
      </c>
      <c r="E233" s="35">
        <f t="shared" ref="E233:E262" si="0">D233*(1+F233/100)</f>
        <v>0</v>
      </c>
      <c r="F233" s="35">
        <v>21</v>
      </c>
    </row>
    <row r="234" spans="1:6" ht="15" customHeight="1" x14ac:dyDescent="0.25">
      <c r="A234" s="24" t="s">
        <v>154</v>
      </c>
      <c r="B234" s="24" t="str">
        <f>CONCATENATE(D49, " (požadováno 1)")</f>
        <v>1 (požadováno 1)</v>
      </c>
      <c r="C234" s="36">
        <f>D50</f>
        <v>0</v>
      </c>
      <c r="D234" s="36">
        <f>D50*D49</f>
        <v>0</v>
      </c>
      <c r="E234" s="36">
        <f t="shared" si="0"/>
        <v>0</v>
      </c>
      <c r="F234" s="36">
        <v>21</v>
      </c>
    </row>
    <row r="235" spans="1:6" ht="15" customHeight="1" x14ac:dyDescent="0.25">
      <c r="A235" s="24" t="s">
        <v>154</v>
      </c>
      <c r="B235" s="24" t="str">
        <f>CONCATENATE(D55, " (požadováno 1)")</f>
        <v>1 (požadováno 1)</v>
      </c>
      <c r="C235" s="36">
        <f>D56</f>
        <v>0</v>
      </c>
      <c r="D235" s="36">
        <f>D56*D55</f>
        <v>0</v>
      </c>
      <c r="E235" s="36">
        <f t="shared" si="0"/>
        <v>0</v>
      </c>
      <c r="F235" s="36">
        <v>21</v>
      </c>
    </row>
    <row r="236" spans="1:6" ht="15" customHeight="1" x14ac:dyDescent="0.25">
      <c r="A236" s="24" t="s">
        <v>155</v>
      </c>
      <c r="B236" s="24" t="str">
        <f>CONCATENATE(D61, " (požadováno 18)")</f>
        <v>18 (požadováno 18)</v>
      </c>
      <c r="C236" s="36">
        <f>D62</f>
        <v>0</v>
      </c>
      <c r="D236" s="36">
        <f>D62*D61</f>
        <v>0</v>
      </c>
      <c r="E236" s="36">
        <f t="shared" si="0"/>
        <v>0</v>
      </c>
      <c r="F236" s="36">
        <v>21</v>
      </c>
    </row>
    <row r="237" spans="1:6" ht="15" customHeight="1" x14ac:dyDescent="0.25">
      <c r="A237" s="24" t="s">
        <v>156</v>
      </c>
      <c r="B237" s="24" t="str">
        <f>CONCATENATE(D67, " (požadováno 25)")</f>
        <v>25 (požadováno 25)</v>
      </c>
      <c r="C237" s="36">
        <f>D68</f>
        <v>0</v>
      </c>
      <c r="D237" s="36">
        <f>D68*D67</f>
        <v>0</v>
      </c>
      <c r="E237" s="36">
        <f t="shared" si="0"/>
        <v>0</v>
      </c>
      <c r="F237" s="36">
        <v>21</v>
      </c>
    </row>
    <row r="238" spans="1:6" ht="15" customHeight="1" x14ac:dyDescent="0.25">
      <c r="A238" s="24" t="s">
        <v>157</v>
      </c>
      <c r="B238" s="24" t="str">
        <f>CONCATENATE(D73, " (požadováno 1)")</f>
        <v>1 (požadováno 1)</v>
      </c>
      <c r="C238" s="36">
        <f>D74</f>
        <v>0</v>
      </c>
      <c r="D238" s="36">
        <f>D74*D73</f>
        <v>0</v>
      </c>
      <c r="E238" s="36">
        <f t="shared" si="0"/>
        <v>0</v>
      </c>
      <c r="F238" s="36">
        <v>21</v>
      </c>
    </row>
    <row r="239" spans="1:6" ht="15" customHeight="1" x14ac:dyDescent="0.25">
      <c r="A239" s="24" t="s">
        <v>157</v>
      </c>
      <c r="B239" s="24" t="str">
        <f>CONCATENATE(D79, " (požadováno 1)")</f>
        <v>1 (požadováno 1)</v>
      </c>
      <c r="C239" s="36">
        <f>D80</f>
        <v>0</v>
      </c>
      <c r="D239" s="36">
        <f>D80*D79</f>
        <v>0</v>
      </c>
      <c r="E239" s="36">
        <f t="shared" si="0"/>
        <v>0</v>
      </c>
      <c r="F239" s="36">
        <v>21</v>
      </c>
    </row>
    <row r="240" spans="1:6" ht="15" customHeight="1" x14ac:dyDescent="0.25">
      <c r="A240" s="24" t="s">
        <v>158</v>
      </c>
      <c r="B240" s="24" t="str">
        <f>CONCATENATE(D85, " (požadováno 20)")</f>
        <v>20 (požadováno 20)</v>
      </c>
      <c r="C240" s="36">
        <f>D86</f>
        <v>0</v>
      </c>
      <c r="D240" s="36">
        <f>D86*D85</f>
        <v>0</v>
      </c>
      <c r="E240" s="36">
        <f t="shared" si="0"/>
        <v>0</v>
      </c>
      <c r="F240" s="36">
        <v>21</v>
      </c>
    </row>
    <row r="241" spans="1:6" ht="15" customHeight="1" x14ac:dyDescent="0.25">
      <c r="A241" s="24" t="s">
        <v>158</v>
      </c>
      <c r="B241" s="24" t="str">
        <f>CONCATENATE(D91, " (požadováno 10)")</f>
        <v>10 (požadováno 10)</v>
      </c>
      <c r="C241" s="36">
        <f>D92</f>
        <v>0</v>
      </c>
      <c r="D241" s="36">
        <f>D92*D91</f>
        <v>0</v>
      </c>
      <c r="E241" s="36">
        <f t="shared" si="0"/>
        <v>0</v>
      </c>
      <c r="F241" s="36">
        <v>21</v>
      </c>
    </row>
    <row r="242" spans="1:6" ht="15" customHeight="1" x14ac:dyDescent="0.25">
      <c r="A242" s="24" t="s">
        <v>159</v>
      </c>
      <c r="B242" s="24" t="str">
        <f>CONCATENATE(D97, " (požadováno 250)")</f>
        <v>250 (požadováno 250)</v>
      </c>
      <c r="C242" s="36">
        <f>D98</f>
        <v>0</v>
      </c>
      <c r="D242" s="36">
        <f>D98*D97</f>
        <v>0</v>
      </c>
      <c r="E242" s="36">
        <f t="shared" si="0"/>
        <v>0</v>
      </c>
      <c r="F242" s="36">
        <v>21</v>
      </c>
    </row>
    <row r="243" spans="1:6" ht="15" customHeight="1" x14ac:dyDescent="0.25">
      <c r="A243" s="24" t="s">
        <v>160</v>
      </c>
      <c r="B243" s="24" t="str">
        <f>CONCATENATE(D103, " (požadováno 250)")</f>
        <v>250 (požadováno 250)</v>
      </c>
      <c r="C243" s="36">
        <f>D104</f>
        <v>0</v>
      </c>
      <c r="D243" s="36">
        <f>D104*D103</f>
        <v>0</v>
      </c>
      <c r="E243" s="36">
        <f t="shared" si="0"/>
        <v>0</v>
      </c>
      <c r="F243" s="36">
        <v>21</v>
      </c>
    </row>
    <row r="244" spans="1:6" ht="15" customHeight="1" x14ac:dyDescent="0.25">
      <c r="A244" s="24" t="s">
        <v>161</v>
      </c>
      <c r="B244" s="24" t="str">
        <f>CONCATENATE(D109, " (požadováno 100)")</f>
        <v>100 (požadováno 100)</v>
      </c>
      <c r="C244" s="36">
        <f>D110</f>
        <v>0</v>
      </c>
      <c r="D244" s="36">
        <f>D110*D109</f>
        <v>0</v>
      </c>
      <c r="E244" s="36">
        <f t="shared" si="0"/>
        <v>0</v>
      </c>
      <c r="F244" s="36">
        <v>21</v>
      </c>
    </row>
    <row r="245" spans="1:6" ht="15" customHeight="1" x14ac:dyDescent="0.25">
      <c r="A245" s="24" t="s">
        <v>162</v>
      </c>
      <c r="B245" s="24" t="str">
        <f>CONCATENATE(D115, " (požadováno 25)")</f>
        <v>25 (požadováno 25)</v>
      </c>
      <c r="C245" s="36">
        <f>D116</f>
        <v>0</v>
      </c>
      <c r="D245" s="36">
        <f>D116*D115</f>
        <v>0</v>
      </c>
      <c r="E245" s="36">
        <f t="shared" si="0"/>
        <v>0</v>
      </c>
      <c r="F245" s="36">
        <v>21</v>
      </c>
    </row>
    <row r="246" spans="1:6" ht="15" customHeight="1" x14ac:dyDescent="0.25">
      <c r="A246" s="24" t="s">
        <v>162</v>
      </c>
      <c r="B246" s="24" t="str">
        <f>CONCATENATE(D121, " (požadováno 25)")</f>
        <v>25 (požadováno 25)</v>
      </c>
      <c r="C246" s="36">
        <f>D122</f>
        <v>0</v>
      </c>
      <c r="D246" s="36">
        <f>D122*D121</f>
        <v>0</v>
      </c>
      <c r="E246" s="36">
        <f t="shared" si="0"/>
        <v>0</v>
      </c>
      <c r="F246" s="36">
        <v>21</v>
      </c>
    </row>
    <row r="247" spans="1:6" ht="15" customHeight="1" x14ac:dyDescent="0.25">
      <c r="A247" s="24" t="s">
        <v>163</v>
      </c>
      <c r="B247" s="24" t="str">
        <f>CONCATENATE(D127, " (požadováno 10)")</f>
        <v>10 (požadováno 10)</v>
      </c>
      <c r="C247" s="36">
        <f>D128</f>
        <v>0</v>
      </c>
      <c r="D247" s="36">
        <f>D128*D127</f>
        <v>0</v>
      </c>
      <c r="E247" s="36">
        <f t="shared" si="0"/>
        <v>0</v>
      </c>
      <c r="F247" s="36">
        <v>21</v>
      </c>
    </row>
    <row r="248" spans="1:6" ht="15" customHeight="1" x14ac:dyDescent="0.25">
      <c r="A248" s="24" t="s">
        <v>163</v>
      </c>
      <c r="B248" s="24" t="str">
        <f>CONCATENATE(D133, " (požadováno 10)")</f>
        <v>10 (požadováno 10)</v>
      </c>
      <c r="C248" s="36">
        <f>D134</f>
        <v>0</v>
      </c>
      <c r="D248" s="36">
        <f>D134*D133</f>
        <v>0</v>
      </c>
      <c r="E248" s="36">
        <f t="shared" si="0"/>
        <v>0</v>
      </c>
      <c r="F248" s="36">
        <v>21</v>
      </c>
    </row>
    <row r="249" spans="1:6" ht="15" customHeight="1" x14ac:dyDescent="0.25">
      <c r="A249" s="24" t="s">
        <v>130</v>
      </c>
      <c r="B249" s="24" t="str">
        <f>CONCATENATE(D139, " (požadováno 2)")</f>
        <v>2 (požadováno 2)</v>
      </c>
      <c r="C249" s="36">
        <f>D140</f>
        <v>0</v>
      </c>
      <c r="D249" s="36">
        <f>D140*D139</f>
        <v>0</v>
      </c>
      <c r="E249" s="36">
        <f t="shared" si="0"/>
        <v>0</v>
      </c>
      <c r="F249" s="36">
        <v>21</v>
      </c>
    </row>
    <row r="250" spans="1:6" ht="15" customHeight="1" x14ac:dyDescent="0.25">
      <c r="A250" s="24" t="s">
        <v>164</v>
      </c>
      <c r="B250" s="24" t="str">
        <f>CONCATENATE(D145, " (požadováno 50)")</f>
        <v>50 (požadováno 50)</v>
      </c>
      <c r="C250" s="36">
        <f>D146</f>
        <v>0</v>
      </c>
      <c r="D250" s="36">
        <f>D146*D145</f>
        <v>0</v>
      </c>
      <c r="E250" s="36">
        <f t="shared" si="0"/>
        <v>0</v>
      </c>
      <c r="F250" s="36">
        <v>21</v>
      </c>
    </row>
    <row r="251" spans="1:6" ht="15" customHeight="1" x14ac:dyDescent="0.25">
      <c r="A251" s="24" t="s">
        <v>165</v>
      </c>
      <c r="B251" s="24" t="str">
        <f>CONCATENATE(D151, " (požadováno 30)")</f>
        <v>30 (požadováno 30)</v>
      </c>
      <c r="C251" s="36">
        <f>D152</f>
        <v>0</v>
      </c>
      <c r="D251" s="36">
        <f>D152*D151</f>
        <v>0</v>
      </c>
      <c r="E251" s="36">
        <f t="shared" si="0"/>
        <v>0</v>
      </c>
      <c r="F251" s="36">
        <v>21</v>
      </c>
    </row>
    <row r="252" spans="1:6" ht="15" customHeight="1" x14ac:dyDescent="0.25">
      <c r="A252" s="24" t="s">
        <v>166</v>
      </c>
      <c r="B252" s="24" t="str">
        <f>CONCATENATE(D157, " (požadováno 20)")</f>
        <v>20 (požadováno 20)</v>
      </c>
      <c r="C252" s="36">
        <f>D158</f>
        <v>0</v>
      </c>
      <c r="D252" s="36">
        <f>D158*D157</f>
        <v>0</v>
      </c>
      <c r="E252" s="36">
        <f t="shared" si="0"/>
        <v>0</v>
      </c>
      <c r="F252" s="36">
        <v>21</v>
      </c>
    </row>
    <row r="253" spans="1:6" ht="15" customHeight="1" x14ac:dyDescent="0.25">
      <c r="A253" s="24" t="s">
        <v>168</v>
      </c>
      <c r="B253" s="24" t="str">
        <f>CONCATENATE(D163, " (požadováno 20)")</f>
        <v>20 (požadováno 20)</v>
      </c>
      <c r="C253" s="36">
        <f>D164</f>
        <v>0</v>
      </c>
      <c r="D253" s="36">
        <f>D164*D163</f>
        <v>0</v>
      </c>
      <c r="E253" s="36">
        <f t="shared" si="0"/>
        <v>0</v>
      </c>
      <c r="F253" s="36">
        <v>21</v>
      </c>
    </row>
    <row r="254" spans="1:6" ht="15" customHeight="1" x14ac:dyDescent="0.25">
      <c r="A254" s="24" t="s">
        <v>170</v>
      </c>
      <c r="B254" s="24" t="str">
        <f>CONCATENATE(D169, " (požadováno 1)")</f>
        <v>1 (požadováno 1)</v>
      </c>
      <c r="C254" s="36">
        <f>D170</f>
        <v>0</v>
      </c>
      <c r="D254" s="36">
        <f>D170*D169</f>
        <v>0</v>
      </c>
      <c r="E254" s="36">
        <f t="shared" si="0"/>
        <v>0</v>
      </c>
      <c r="F254" s="36">
        <v>21</v>
      </c>
    </row>
    <row r="255" spans="1:6" ht="15" customHeight="1" x14ac:dyDescent="0.25">
      <c r="A255" s="24" t="s">
        <v>172</v>
      </c>
      <c r="B255" s="24" t="str">
        <f>CONCATENATE(D183, " (požadováno 30)")</f>
        <v>30 (požadováno 30)</v>
      </c>
      <c r="C255" s="36">
        <f>D184</f>
        <v>0</v>
      </c>
      <c r="D255" s="36">
        <f>D184*D183</f>
        <v>0</v>
      </c>
      <c r="E255" s="36">
        <f t="shared" si="0"/>
        <v>0</v>
      </c>
      <c r="F255" s="36">
        <v>21</v>
      </c>
    </row>
    <row r="256" spans="1:6" ht="15" customHeight="1" x14ac:dyDescent="0.25">
      <c r="A256" s="24" t="s">
        <v>174</v>
      </c>
      <c r="B256" s="24" t="str">
        <f>CONCATENATE(D190, " (požadováno 20)")</f>
        <v>20 (požadováno 20)</v>
      </c>
      <c r="C256" s="36">
        <f>D191</f>
        <v>0</v>
      </c>
      <c r="D256" s="36">
        <f>D191*D190</f>
        <v>0</v>
      </c>
      <c r="E256" s="36">
        <f t="shared" si="0"/>
        <v>0</v>
      </c>
      <c r="F256" s="36">
        <v>21</v>
      </c>
    </row>
    <row r="257" spans="1:6" ht="15" customHeight="1" x14ac:dyDescent="0.25">
      <c r="A257" s="24" t="s">
        <v>176</v>
      </c>
      <c r="B257" s="24" t="str">
        <f>CONCATENATE(D197, " (požadováno 4)")</f>
        <v>4 (požadováno 4)</v>
      </c>
      <c r="C257" s="36">
        <f>D198</f>
        <v>0</v>
      </c>
      <c r="D257" s="36">
        <f>D198*D197</f>
        <v>0</v>
      </c>
      <c r="E257" s="36">
        <f t="shared" si="0"/>
        <v>0</v>
      </c>
      <c r="F257" s="36">
        <v>21</v>
      </c>
    </row>
    <row r="258" spans="1:6" ht="15" customHeight="1" x14ac:dyDescent="0.25">
      <c r="A258" s="24" t="s">
        <v>178</v>
      </c>
      <c r="B258" s="24" t="str">
        <f>CONCATENATE(D203, " (požadováno 4)")</f>
        <v>4 (požadováno 4)</v>
      </c>
      <c r="C258" s="36">
        <f>D204</f>
        <v>0</v>
      </c>
      <c r="D258" s="36">
        <f>D204*D203</f>
        <v>0</v>
      </c>
      <c r="E258" s="36">
        <f t="shared" si="0"/>
        <v>0</v>
      </c>
      <c r="F258" s="36">
        <v>21</v>
      </c>
    </row>
    <row r="259" spans="1:6" ht="15" customHeight="1" x14ac:dyDescent="0.25">
      <c r="A259" s="24" t="s">
        <v>180</v>
      </c>
      <c r="B259" s="24" t="str">
        <f>CONCATENATE(D209, " (požadováno 1)")</f>
        <v>1 (požadováno 1)</v>
      </c>
      <c r="C259" s="36">
        <f>D210</f>
        <v>0</v>
      </c>
      <c r="D259" s="36">
        <f>D210*D209</f>
        <v>0</v>
      </c>
      <c r="E259" s="36">
        <f t="shared" si="0"/>
        <v>0</v>
      </c>
      <c r="F259" s="36">
        <v>21</v>
      </c>
    </row>
    <row r="260" spans="1:6" ht="15" customHeight="1" x14ac:dyDescent="0.25">
      <c r="A260" s="24" t="s">
        <v>180</v>
      </c>
      <c r="B260" s="24" t="str">
        <f>CONCATENATE(D215, " (požadováno 1)")</f>
        <v>1 (požadováno 1)</v>
      </c>
      <c r="C260" s="36">
        <f>D216</f>
        <v>0</v>
      </c>
      <c r="D260" s="36">
        <f>D216*D215</f>
        <v>0</v>
      </c>
      <c r="E260" s="36">
        <f t="shared" si="0"/>
        <v>0</v>
      </c>
      <c r="F260" s="36">
        <v>21</v>
      </c>
    </row>
    <row r="261" spans="1:6" ht="15" customHeight="1" x14ac:dyDescent="0.25">
      <c r="A261" s="24" t="s">
        <v>180</v>
      </c>
      <c r="B261" s="24" t="str">
        <f>CONCATENATE(D221, " (požadováno 1)")</f>
        <v>1 (požadováno 1)</v>
      </c>
      <c r="C261" s="36">
        <f>D222</f>
        <v>0</v>
      </c>
      <c r="D261" s="36">
        <f>D222*D221</f>
        <v>0</v>
      </c>
      <c r="E261" s="36">
        <f t="shared" si="0"/>
        <v>0</v>
      </c>
      <c r="F261" s="36">
        <v>21</v>
      </c>
    </row>
    <row r="262" spans="1:6" ht="15" customHeight="1" thickBot="1" x14ac:dyDescent="0.3">
      <c r="A262" s="24" t="s">
        <v>180</v>
      </c>
      <c r="B262" s="24" t="str">
        <f>CONCATENATE(D227, " (požadováno 1)")</f>
        <v>1 (požadováno 1)</v>
      </c>
      <c r="C262" s="37">
        <f>D228</f>
        <v>0</v>
      </c>
      <c r="D262" s="37">
        <f>D228*D227</f>
        <v>0</v>
      </c>
      <c r="E262" s="37">
        <f t="shared" si="0"/>
        <v>0</v>
      </c>
      <c r="F262" s="37">
        <v>21</v>
      </c>
    </row>
    <row r="263" spans="1:6" ht="15.95" customHeight="1" thickBot="1" x14ac:dyDescent="0.3">
      <c r="A263" s="27" t="s">
        <v>1</v>
      </c>
      <c r="B263" s="27" t="s">
        <v>1</v>
      </c>
      <c r="C263" s="11" t="s">
        <v>77</v>
      </c>
      <c r="D263" s="38">
        <f>SUM(D233:D262)</f>
        <v>0</v>
      </c>
      <c r="E263" s="38">
        <f>SUM(E233:E262)</f>
        <v>0</v>
      </c>
    </row>
  </sheetData>
  <mergeCells count="448">
    <mergeCell ref="A4:F4"/>
    <mergeCell ref="B6:C6"/>
    <mergeCell ref="B9:C9"/>
    <mergeCell ref="D9:F9"/>
    <mergeCell ref="B13:C13"/>
    <mergeCell ref="D13:F13"/>
    <mergeCell ref="B14:C14"/>
    <mergeCell ref="D14:F14"/>
    <mergeCell ref="B15:C15"/>
    <mergeCell ref="D15:F15"/>
    <mergeCell ref="B10:C10"/>
    <mergeCell ref="D10:F10"/>
    <mergeCell ref="B11:C11"/>
    <mergeCell ref="D11:F11"/>
    <mergeCell ref="B12:C12"/>
    <mergeCell ref="D12:F12"/>
    <mergeCell ref="B19:C19"/>
    <mergeCell ref="D19:F19"/>
    <mergeCell ref="B20:C20"/>
    <mergeCell ref="D20:F20"/>
    <mergeCell ref="B21:C21"/>
    <mergeCell ref="D21:F21"/>
    <mergeCell ref="B16:C16"/>
    <mergeCell ref="D16:F16"/>
    <mergeCell ref="B17:C17"/>
    <mergeCell ref="D17:F17"/>
    <mergeCell ref="B18:C18"/>
    <mergeCell ref="D18:F18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4:C44"/>
    <mergeCell ref="D44:F44"/>
    <mergeCell ref="B45:C45"/>
    <mergeCell ref="D45:F45"/>
    <mergeCell ref="B46:C46"/>
    <mergeCell ref="D46:F46"/>
    <mergeCell ref="B42:C42"/>
    <mergeCell ref="D42:F42"/>
    <mergeCell ref="B43:C43"/>
    <mergeCell ref="D43:F43"/>
    <mergeCell ref="B50:C50"/>
    <mergeCell ref="D50:F50"/>
    <mergeCell ref="B51:C51"/>
    <mergeCell ref="D51:F51"/>
    <mergeCell ref="B52:C52"/>
    <mergeCell ref="D52:F52"/>
    <mergeCell ref="B47:C47"/>
    <mergeCell ref="D47:F47"/>
    <mergeCell ref="B48:C48"/>
    <mergeCell ref="D48:F48"/>
    <mergeCell ref="B49:C49"/>
    <mergeCell ref="D49:F49"/>
    <mergeCell ref="B56:C56"/>
    <mergeCell ref="D56:F56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68:C68"/>
    <mergeCell ref="D68:F68"/>
    <mergeCell ref="B69:C69"/>
    <mergeCell ref="D69:F69"/>
    <mergeCell ref="B70:C70"/>
    <mergeCell ref="D70:F70"/>
    <mergeCell ref="B65:C65"/>
    <mergeCell ref="D65:F65"/>
    <mergeCell ref="B66:C66"/>
    <mergeCell ref="D66:F66"/>
    <mergeCell ref="B67:C67"/>
    <mergeCell ref="D67:F67"/>
    <mergeCell ref="B74:C74"/>
    <mergeCell ref="D74:F74"/>
    <mergeCell ref="B75:C75"/>
    <mergeCell ref="D75:F75"/>
    <mergeCell ref="B76:C76"/>
    <mergeCell ref="D76:F76"/>
    <mergeCell ref="B71:C71"/>
    <mergeCell ref="D71:F71"/>
    <mergeCell ref="B72:C72"/>
    <mergeCell ref="D72:F72"/>
    <mergeCell ref="B73:C73"/>
    <mergeCell ref="D73:F73"/>
    <mergeCell ref="B80:C80"/>
    <mergeCell ref="D80:F80"/>
    <mergeCell ref="B81:C81"/>
    <mergeCell ref="D81:F81"/>
    <mergeCell ref="B82:C82"/>
    <mergeCell ref="D82:F82"/>
    <mergeCell ref="B77:C77"/>
    <mergeCell ref="D77:F77"/>
    <mergeCell ref="B78:C78"/>
    <mergeCell ref="D78:F78"/>
    <mergeCell ref="B79:C79"/>
    <mergeCell ref="D79:F79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2:C92"/>
    <mergeCell ref="D92:F92"/>
    <mergeCell ref="B93:C93"/>
    <mergeCell ref="D93:F93"/>
    <mergeCell ref="B94:C94"/>
    <mergeCell ref="D94:F94"/>
    <mergeCell ref="B89:C89"/>
    <mergeCell ref="D89:F89"/>
    <mergeCell ref="B90:C90"/>
    <mergeCell ref="D90:F90"/>
    <mergeCell ref="B91:C91"/>
    <mergeCell ref="D91:F91"/>
    <mergeCell ref="B98:C98"/>
    <mergeCell ref="D98:F98"/>
    <mergeCell ref="B99:C99"/>
    <mergeCell ref="D99:F99"/>
    <mergeCell ref="B100:C100"/>
    <mergeCell ref="D100:F100"/>
    <mergeCell ref="B95:C95"/>
    <mergeCell ref="D95:F95"/>
    <mergeCell ref="B96:C96"/>
    <mergeCell ref="D96:F96"/>
    <mergeCell ref="B97:C97"/>
    <mergeCell ref="D97:F97"/>
    <mergeCell ref="B104:C104"/>
    <mergeCell ref="D104:F104"/>
    <mergeCell ref="B105:C105"/>
    <mergeCell ref="D105:F105"/>
    <mergeCell ref="B106:C106"/>
    <mergeCell ref="D106:F106"/>
    <mergeCell ref="B101:C101"/>
    <mergeCell ref="D101:F101"/>
    <mergeCell ref="B102:C102"/>
    <mergeCell ref="D102:F102"/>
    <mergeCell ref="B103:C103"/>
    <mergeCell ref="D103:F103"/>
    <mergeCell ref="B110:C110"/>
    <mergeCell ref="D110:F110"/>
    <mergeCell ref="B111:C111"/>
    <mergeCell ref="D111:F111"/>
    <mergeCell ref="B112:C112"/>
    <mergeCell ref="D112:F112"/>
    <mergeCell ref="B107:C107"/>
    <mergeCell ref="D107:F107"/>
    <mergeCell ref="B108:C108"/>
    <mergeCell ref="D108:F108"/>
    <mergeCell ref="B109:C109"/>
    <mergeCell ref="D109:F109"/>
    <mergeCell ref="B116:C116"/>
    <mergeCell ref="D116:F116"/>
    <mergeCell ref="B117:C117"/>
    <mergeCell ref="D117:F117"/>
    <mergeCell ref="B118:C118"/>
    <mergeCell ref="D118:F118"/>
    <mergeCell ref="B113:C113"/>
    <mergeCell ref="D113:F113"/>
    <mergeCell ref="B114:C114"/>
    <mergeCell ref="D114:F114"/>
    <mergeCell ref="B115:C115"/>
    <mergeCell ref="D115:F115"/>
    <mergeCell ref="B122:C122"/>
    <mergeCell ref="D122:F122"/>
    <mergeCell ref="B123:C123"/>
    <mergeCell ref="D123:F123"/>
    <mergeCell ref="B124:C124"/>
    <mergeCell ref="D124:F124"/>
    <mergeCell ref="B119:C119"/>
    <mergeCell ref="D119:F119"/>
    <mergeCell ref="B120:C120"/>
    <mergeCell ref="D120:F120"/>
    <mergeCell ref="B121:C121"/>
    <mergeCell ref="D121:F121"/>
    <mergeCell ref="B128:C128"/>
    <mergeCell ref="D128:F128"/>
    <mergeCell ref="B129:C129"/>
    <mergeCell ref="D129:F129"/>
    <mergeCell ref="B130:C130"/>
    <mergeCell ref="D130:F130"/>
    <mergeCell ref="B125:C125"/>
    <mergeCell ref="D125:F125"/>
    <mergeCell ref="B126:C126"/>
    <mergeCell ref="D126:F126"/>
    <mergeCell ref="B127:C127"/>
    <mergeCell ref="D127:F127"/>
    <mergeCell ref="B134:C134"/>
    <mergeCell ref="D134:F134"/>
    <mergeCell ref="B135:C135"/>
    <mergeCell ref="D135:F135"/>
    <mergeCell ref="B136:C136"/>
    <mergeCell ref="D136:F136"/>
    <mergeCell ref="B131:C131"/>
    <mergeCell ref="D131:F131"/>
    <mergeCell ref="B132:C132"/>
    <mergeCell ref="D132:F132"/>
    <mergeCell ref="B133:C133"/>
    <mergeCell ref="D133:F133"/>
    <mergeCell ref="B140:C140"/>
    <mergeCell ref="D140:F140"/>
    <mergeCell ref="B141:C141"/>
    <mergeCell ref="D141:F141"/>
    <mergeCell ref="B142:C142"/>
    <mergeCell ref="D142:F142"/>
    <mergeCell ref="B137:C137"/>
    <mergeCell ref="D137:F137"/>
    <mergeCell ref="B138:C138"/>
    <mergeCell ref="D138:F138"/>
    <mergeCell ref="B139:C139"/>
    <mergeCell ref="D139:F139"/>
    <mergeCell ref="B146:C146"/>
    <mergeCell ref="D146:F146"/>
    <mergeCell ref="B147:C147"/>
    <mergeCell ref="D147:F147"/>
    <mergeCell ref="B148:C148"/>
    <mergeCell ref="D148:F148"/>
    <mergeCell ref="B143:C143"/>
    <mergeCell ref="D143:F143"/>
    <mergeCell ref="B144:C144"/>
    <mergeCell ref="D144:F144"/>
    <mergeCell ref="B145:C145"/>
    <mergeCell ref="D145:F145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58:C158"/>
    <mergeCell ref="D158:F158"/>
    <mergeCell ref="B159:C159"/>
    <mergeCell ref="D159:F159"/>
    <mergeCell ref="B160:C160"/>
    <mergeCell ref="D160:F160"/>
    <mergeCell ref="B155:C155"/>
    <mergeCell ref="D155:F155"/>
    <mergeCell ref="B156:C156"/>
    <mergeCell ref="D156:F156"/>
    <mergeCell ref="B157:C157"/>
    <mergeCell ref="D157:F157"/>
    <mergeCell ref="B164:C164"/>
    <mergeCell ref="D164:F164"/>
    <mergeCell ref="B165:C165"/>
    <mergeCell ref="D165:F165"/>
    <mergeCell ref="B166:C166"/>
    <mergeCell ref="D166:F166"/>
    <mergeCell ref="B161:C161"/>
    <mergeCell ref="D161:F161"/>
    <mergeCell ref="B162:C162"/>
    <mergeCell ref="D162:F162"/>
    <mergeCell ref="B163:C163"/>
    <mergeCell ref="D163:F163"/>
    <mergeCell ref="B170:C170"/>
    <mergeCell ref="D170:F170"/>
    <mergeCell ref="B171:C171"/>
    <mergeCell ref="D171:F171"/>
    <mergeCell ref="B172:C172"/>
    <mergeCell ref="D172:F172"/>
    <mergeCell ref="B167:C167"/>
    <mergeCell ref="D167:F167"/>
    <mergeCell ref="B168:C168"/>
    <mergeCell ref="D168:F168"/>
    <mergeCell ref="B169:C169"/>
    <mergeCell ref="D169:F169"/>
    <mergeCell ref="B176:C176"/>
    <mergeCell ref="D176:F176"/>
    <mergeCell ref="B177:C177"/>
    <mergeCell ref="D177:F177"/>
    <mergeCell ref="B178:C178"/>
    <mergeCell ref="D178:F178"/>
    <mergeCell ref="B173:C173"/>
    <mergeCell ref="D173:F173"/>
    <mergeCell ref="B174:C174"/>
    <mergeCell ref="D174:F174"/>
    <mergeCell ref="B175:C175"/>
    <mergeCell ref="D175:F175"/>
    <mergeCell ref="B182:C182"/>
    <mergeCell ref="D182:F182"/>
    <mergeCell ref="B183:C183"/>
    <mergeCell ref="D183:F183"/>
    <mergeCell ref="B184:C184"/>
    <mergeCell ref="D184:F184"/>
    <mergeCell ref="B179:C179"/>
    <mergeCell ref="D179:F179"/>
    <mergeCell ref="B180:C180"/>
    <mergeCell ref="D180:F180"/>
    <mergeCell ref="B181:C181"/>
    <mergeCell ref="D181:F181"/>
    <mergeCell ref="B188:C188"/>
    <mergeCell ref="D188:F188"/>
    <mergeCell ref="B189:C189"/>
    <mergeCell ref="D189:F189"/>
    <mergeCell ref="B190:C190"/>
    <mergeCell ref="D190:F190"/>
    <mergeCell ref="B185:C185"/>
    <mergeCell ref="D185:F185"/>
    <mergeCell ref="B186:C186"/>
    <mergeCell ref="D186:F186"/>
    <mergeCell ref="B187:C187"/>
    <mergeCell ref="D187:F187"/>
    <mergeCell ref="B194:C194"/>
    <mergeCell ref="D194:F194"/>
    <mergeCell ref="B195:C195"/>
    <mergeCell ref="D195:F195"/>
    <mergeCell ref="B196:C196"/>
    <mergeCell ref="D196:F196"/>
    <mergeCell ref="B191:C191"/>
    <mergeCell ref="D191:F191"/>
    <mergeCell ref="B192:C192"/>
    <mergeCell ref="D192:F192"/>
    <mergeCell ref="B193:C193"/>
    <mergeCell ref="D193:F193"/>
    <mergeCell ref="B200:C200"/>
    <mergeCell ref="D200:F200"/>
    <mergeCell ref="B201:C201"/>
    <mergeCell ref="D201:F201"/>
    <mergeCell ref="B202:C202"/>
    <mergeCell ref="D202:F202"/>
    <mergeCell ref="B197:C197"/>
    <mergeCell ref="D197:F197"/>
    <mergeCell ref="B198:C198"/>
    <mergeCell ref="D198:F198"/>
    <mergeCell ref="B199:C199"/>
    <mergeCell ref="D199:F199"/>
    <mergeCell ref="B206:C206"/>
    <mergeCell ref="D206:F206"/>
    <mergeCell ref="B207:C207"/>
    <mergeCell ref="D207:F207"/>
    <mergeCell ref="B208:C208"/>
    <mergeCell ref="D208:F208"/>
    <mergeCell ref="B203:C203"/>
    <mergeCell ref="D203:F203"/>
    <mergeCell ref="B204:C204"/>
    <mergeCell ref="D204:F204"/>
    <mergeCell ref="B205:C205"/>
    <mergeCell ref="D205:F205"/>
    <mergeCell ref="B212:C212"/>
    <mergeCell ref="D212:F212"/>
    <mergeCell ref="B213:C213"/>
    <mergeCell ref="D213:F213"/>
    <mergeCell ref="B214:C214"/>
    <mergeCell ref="D214:F214"/>
    <mergeCell ref="B209:C209"/>
    <mergeCell ref="D209:F209"/>
    <mergeCell ref="B210:C210"/>
    <mergeCell ref="D210:F210"/>
    <mergeCell ref="B211:C211"/>
    <mergeCell ref="D211:F211"/>
    <mergeCell ref="B223:C223"/>
    <mergeCell ref="D223:F223"/>
    <mergeCell ref="B218:C218"/>
    <mergeCell ref="D218:F218"/>
    <mergeCell ref="B219:C219"/>
    <mergeCell ref="D219:F219"/>
    <mergeCell ref="B220:C220"/>
    <mergeCell ref="D220:F220"/>
    <mergeCell ref="B215:C215"/>
    <mergeCell ref="D215:F215"/>
    <mergeCell ref="B216:C216"/>
    <mergeCell ref="D216:F216"/>
    <mergeCell ref="B217:C217"/>
    <mergeCell ref="D217:F217"/>
    <mergeCell ref="A3:F3"/>
    <mergeCell ref="B5:C5"/>
    <mergeCell ref="B8:C8"/>
    <mergeCell ref="D8:F8"/>
    <mergeCell ref="B41:C41"/>
    <mergeCell ref="D41:F41"/>
    <mergeCell ref="B230:C230"/>
    <mergeCell ref="D230:F230"/>
    <mergeCell ref="B227:C227"/>
    <mergeCell ref="D227:F227"/>
    <mergeCell ref="B228:C228"/>
    <mergeCell ref="D228:F228"/>
    <mergeCell ref="B229:C229"/>
    <mergeCell ref="D229:F229"/>
    <mergeCell ref="B224:C224"/>
    <mergeCell ref="D224:F224"/>
    <mergeCell ref="B225:C225"/>
    <mergeCell ref="D225:F225"/>
    <mergeCell ref="B226:C226"/>
    <mergeCell ref="D226:F226"/>
    <mergeCell ref="B221:C221"/>
    <mergeCell ref="D221:F221"/>
    <mergeCell ref="B222:C222"/>
    <mergeCell ref="D222:F222"/>
  </mergeCells>
  <pageMargins left="0.78740157499999996" right="0.78740157499999996" top="0.984251969" bottom="0.984251969" header="0.4921259845" footer="0.4921259845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1"/>
  <sheetViews>
    <sheetView topLeftCell="A4" workbookViewId="0">
      <selection activeCell="A38" sqref="A38"/>
    </sheetView>
  </sheetViews>
  <sheetFormatPr defaultRowHeight="15" customHeight="1" x14ac:dyDescent="0.25"/>
  <cols>
    <col min="1" max="1" width="36.85546875" bestFit="1" customWidth="1"/>
    <col min="2" max="2" width="31.140625" bestFit="1" customWidth="1"/>
    <col min="3" max="3" width="19.140625" bestFit="1" customWidth="1"/>
    <col min="4" max="4" width="12.85546875" bestFit="1" customWidth="1"/>
    <col min="5" max="5" width="17.85546875" bestFit="1" customWidth="1"/>
    <col min="6" max="6" width="8.140625" bestFit="1" customWidth="1"/>
  </cols>
  <sheetData>
    <row r="1" spans="1:6" ht="15" customHeight="1" x14ac:dyDescent="0.25">
      <c r="A1" t="s">
        <v>550</v>
      </c>
    </row>
    <row r="2" spans="1:6" ht="20.100000000000001" customHeight="1" x14ac:dyDescent="0.25">
      <c r="A2" s="1" t="s">
        <v>0</v>
      </c>
      <c r="B2" t="s">
        <v>1</v>
      </c>
      <c r="C2" t="s">
        <v>1</v>
      </c>
    </row>
    <row r="3" spans="1:6" ht="60" customHeight="1" x14ac:dyDescent="0.25">
      <c r="A3" s="61" t="s">
        <v>117</v>
      </c>
      <c r="B3" s="61"/>
      <c r="C3" s="61"/>
      <c r="D3" s="61"/>
      <c r="E3" s="61"/>
      <c r="F3" s="61"/>
    </row>
    <row r="4" spans="1:6" ht="60" customHeight="1" x14ac:dyDescent="0.25">
      <c r="A4" s="61" t="s">
        <v>1</v>
      </c>
      <c r="B4" s="61"/>
      <c r="C4" s="61"/>
      <c r="D4" s="61"/>
      <c r="E4" s="61"/>
      <c r="F4" s="61"/>
    </row>
    <row r="5" spans="1:6" ht="15" customHeight="1" x14ac:dyDescent="0.25">
      <c r="A5" t="s">
        <v>3</v>
      </c>
      <c r="B5" s="60" t="s">
        <v>4</v>
      </c>
      <c r="C5" s="60"/>
      <c r="D5" t="s">
        <v>1</v>
      </c>
      <c r="E5" t="s">
        <v>1</v>
      </c>
    </row>
    <row r="6" spans="1:6" ht="15" customHeight="1" x14ac:dyDescent="0.25">
      <c r="A6" t="s">
        <v>5</v>
      </c>
      <c r="B6" s="60" t="s">
        <v>118</v>
      </c>
      <c r="C6" s="60"/>
      <c r="D6" t="s">
        <v>1</v>
      </c>
      <c r="E6" t="s">
        <v>1</v>
      </c>
    </row>
    <row r="7" spans="1:6" ht="20.100000000000001" customHeight="1" x14ac:dyDescent="0.25">
      <c r="A7" s="1" t="s">
        <v>7</v>
      </c>
      <c r="B7" t="s">
        <v>1</v>
      </c>
      <c r="C7" t="s">
        <v>1</v>
      </c>
      <c r="D7" t="s">
        <v>1</v>
      </c>
      <c r="E7" t="s">
        <v>1</v>
      </c>
    </row>
    <row r="8" spans="1:6" ht="15" customHeight="1" x14ac:dyDescent="0.25">
      <c r="B8" s="62" t="s">
        <v>8</v>
      </c>
      <c r="C8" s="62"/>
      <c r="D8" s="62" t="s">
        <v>9</v>
      </c>
      <c r="E8" s="62"/>
      <c r="F8" s="62"/>
    </row>
    <row r="9" spans="1:6" ht="15" customHeight="1" x14ac:dyDescent="0.25">
      <c r="A9" t="s">
        <v>10</v>
      </c>
      <c r="B9" s="60" t="s">
        <v>220</v>
      </c>
      <c r="C9" s="60"/>
      <c r="D9" s="60">
        <v>1</v>
      </c>
      <c r="E9" s="60"/>
      <c r="F9" s="60"/>
    </row>
    <row r="10" spans="1:6" ht="15" customHeight="1" x14ac:dyDescent="0.25">
      <c r="A10" t="s">
        <v>12</v>
      </c>
      <c r="B10" s="60" t="s">
        <v>120</v>
      </c>
      <c r="C10" s="60"/>
      <c r="D10" s="75">
        <v>1</v>
      </c>
      <c r="E10" s="75"/>
      <c r="F10" s="75"/>
    </row>
    <row r="11" spans="1:6" ht="15" customHeight="1" x14ac:dyDescent="0.25">
      <c r="A11" t="s">
        <v>14</v>
      </c>
      <c r="B11" s="60" t="s">
        <v>121</v>
      </c>
      <c r="C11" s="60"/>
      <c r="D11" s="60">
        <v>20</v>
      </c>
      <c r="E11" s="60"/>
      <c r="F11" s="60"/>
    </row>
    <row r="12" spans="1:6" ht="15" customHeight="1" x14ac:dyDescent="0.25">
      <c r="A12" t="s">
        <v>16</v>
      </c>
      <c r="B12" s="60" t="s">
        <v>221</v>
      </c>
      <c r="C12" s="60"/>
      <c r="D12" s="60">
        <v>5</v>
      </c>
      <c r="E12" s="60"/>
      <c r="F12" s="60"/>
    </row>
    <row r="13" spans="1:6" ht="15" customHeight="1" x14ac:dyDescent="0.25">
      <c r="A13" t="s">
        <v>17</v>
      </c>
      <c r="B13" s="60" t="s">
        <v>222</v>
      </c>
      <c r="C13" s="60"/>
      <c r="D13" s="60">
        <v>10</v>
      </c>
      <c r="E13" s="60"/>
      <c r="F13" s="60"/>
    </row>
    <row r="14" spans="1:6" ht="15" customHeight="1" x14ac:dyDescent="0.25">
      <c r="A14" t="s">
        <v>19</v>
      </c>
      <c r="B14" s="60" t="s">
        <v>129</v>
      </c>
      <c r="C14" s="60"/>
      <c r="D14" s="60">
        <v>5</v>
      </c>
      <c r="E14" s="60"/>
      <c r="F14" s="60"/>
    </row>
    <row r="15" spans="1:6" ht="15" customHeight="1" x14ac:dyDescent="0.25">
      <c r="A15" t="s">
        <v>21</v>
      </c>
      <c r="B15" s="60" t="s">
        <v>130</v>
      </c>
      <c r="C15" s="60"/>
      <c r="D15" s="60">
        <v>5</v>
      </c>
      <c r="E15" s="60"/>
      <c r="F15" s="60"/>
    </row>
    <row r="16" spans="1:6" ht="15" customHeight="1" x14ac:dyDescent="0.25">
      <c r="A16" t="s">
        <v>23</v>
      </c>
      <c r="B16" s="60" t="s">
        <v>131</v>
      </c>
      <c r="C16" s="60"/>
      <c r="D16" s="60">
        <v>5</v>
      </c>
      <c r="E16" s="60"/>
      <c r="F16" s="60"/>
    </row>
    <row r="17" spans="1:6" ht="15" customHeight="1" x14ac:dyDescent="0.25">
      <c r="A17" t="s">
        <v>25</v>
      </c>
      <c r="B17" s="60" t="s">
        <v>132</v>
      </c>
      <c r="C17" s="60"/>
      <c r="D17" s="60">
        <v>20</v>
      </c>
      <c r="E17" s="60"/>
      <c r="F17" s="60"/>
    </row>
    <row r="18" spans="1:6" ht="15" customHeight="1" x14ac:dyDescent="0.25">
      <c r="A18" t="s">
        <v>26</v>
      </c>
      <c r="B18" s="60" t="s">
        <v>133</v>
      </c>
      <c r="C18" s="60"/>
      <c r="D18" s="60">
        <v>10</v>
      </c>
      <c r="E18" s="60"/>
      <c r="F18" s="60"/>
    </row>
    <row r="19" spans="1:6" ht="15" customHeight="1" x14ac:dyDescent="0.25">
      <c r="A19" t="s">
        <v>27</v>
      </c>
      <c r="B19" s="60" t="s">
        <v>134</v>
      </c>
      <c r="C19" s="60"/>
      <c r="D19" s="60">
        <v>2</v>
      </c>
      <c r="E19" s="60"/>
      <c r="F19" s="60"/>
    </row>
    <row r="20" spans="1:6" ht="15" customHeight="1" x14ac:dyDescent="0.25">
      <c r="A20" t="s">
        <v>28</v>
      </c>
      <c r="B20" s="60" t="s">
        <v>135</v>
      </c>
      <c r="C20" s="60"/>
      <c r="D20" s="60">
        <v>2</v>
      </c>
      <c r="E20" s="60"/>
      <c r="F20" s="60"/>
    </row>
    <row r="21" spans="1:6" ht="15" customHeight="1" x14ac:dyDescent="0.25">
      <c r="A21" t="s">
        <v>29</v>
      </c>
      <c r="B21" s="60" t="s">
        <v>223</v>
      </c>
      <c r="C21" s="60"/>
      <c r="D21" s="60">
        <v>4</v>
      </c>
      <c r="E21" s="60"/>
      <c r="F21" s="60"/>
    </row>
    <row r="22" spans="1:6" ht="15" customHeight="1" x14ac:dyDescent="0.25">
      <c r="A22" t="s">
        <v>30</v>
      </c>
      <c r="B22" s="60" t="s">
        <v>224</v>
      </c>
      <c r="C22" s="60"/>
      <c r="D22" s="60">
        <v>5</v>
      </c>
      <c r="E22" s="60"/>
      <c r="F22" s="60"/>
    </row>
    <row r="23" spans="1:6" ht="15" customHeight="1" x14ac:dyDescent="0.25">
      <c r="A23" t="s">
        <v>32</v>
      </c>
      <c r="B23" s="60" t="s">
        <v>225</v>
      </c>
      <c r="C23" s="60"/>
      <c r="D23" s="60">
        <v>10</v>
      </c>
      <c r="E23" s="60"/>
      <c r="F23" s="60"/>
    </row>
    <row r="24" spans="1:6" ht="15" customHeight="1" x14ac:dyDescent="0.25">
      <c r="A24" t="s">
        <v>33</v>
      </c>
      <c r="B24" s="60" t="s">
        <v>226</v>
      </c>
      <c r="C24" s="60"/>
      <c r="D24" s="60">
        <v>10</v>
      </c>
      <c r="E24" s="60"/>
      <c r="F24" s="60"/>
    </row>
    <row r="25" spans="1:6" ht="15" customHeight="1" x14ac:dyDescent="0.25">
      <c r="A25" t="s">
        <v>35</v>
      </c>
      <c r="B25" s="60" t="s">
        <v>227</v>
      </c>
      <c r="C25" s="60"/>
      <c r="D25" s="60">
        <v>1</v>
      </c>
      <c r="E25" s="60"/>
      <c r="F25" s="60"/>
    </row>
    <row r="26" spans="1:6" ht="15" customHeight="1" x14ac:dyDescent="0.25">
      <c r="A26" t="s">
        <v>37</v>
      </c>
      <c r="B26" s="60" t="s">
        <v>228</v>
      </c>
      <c r="C26" s="60"/>
      <c r="D26" s="60">
        <v>5</v>
      </c>
      <c r="E26" s="60"/>
      <c r="F26" s="60"/>
    </row>
    <row r="27" spans="1:6" ht="15" customHeight="1" x14ac:dyDescent="0.25">
      <c r="A27" t="s">
        <v>38</v>
      </c>
      <c r="B27" s="60" t="s">
        <v>229</v>
      </c>
      <c r="C27" s="60"/>
      <c r="D27" s="60">
        <v>3</v>
      </c>
      <c r="E27" s="60"/>
      <c r="F27" s="60"/>
    </row>
    <row r="28" spans="1:6" ht="15" customHeight="1" x14ac:dyDescent="0.25">
      <c r="A28" t="s">
        <v>39</v>
      </c>
      <c r="B28" s="60" t="s">
        <v>133</v>
      </c>
      <c r="C28" s="60"/>
      <c r="D28" s="60">
        <v>10</v>
      </c>
      <c r="E28" s="60"/>
      <c r="F28" s="60"/>
    </row>
    <row r="29" spans="1:6" ht="15" customHeight="1" x14ac:dyDescent="0.25">
      <c r="A29" t="s">
        <v>167</v>
      </c>
      <c r="B29" s="60" t="s">
        <v>230</v>
      </c>
      <c r="C29" s="60"/>
      <c r="D29" s="60">
        <v>5</v>
      </c>
      <c r="E29" s="60"/>
      <c r="F29" s="60"/>
    </row>
    <row r="30" spans="1:6" ht="15" customHeight="1" x14ac:dyDescent="0.25">
      <c r="A30" t="s">
        <v>169</v>
      </c>
      <c r="B30" s="60" t="s">
        <v>231</v>
      </c>
      <c r="C30" s="60"/>
      <c r="D30" s="60">
        <v>2</v>
      </c>
      <c r="E30" s="60"/>
      <c r="F30" s="60"/>
    </row>
    <row r="31" spans="1:6" ht="15" customHeight="1" x14ac:dyDescent="0.25">
      <c r="A31" t="s">
        <v>171</v>
      </c>
      <c r="B31" s="60" t="s">
        <v>232</v>
      </c>
      <c r="C31" s="60"/>
      <c r="D31" s="60">
        <v>5</v>
      </c>
      <c r="E31" s="60"/>
      <c r="F31" s="60"/>
    </row>
    <row r="32" spans="1:6" ht="15" customHeight="1" x14ac:dyDescent="0.25">
      <c r="A32" t="s">
        <v>173</v>
      </c>
      <c r="B32" s="60" t="s">
        <v>233</v>
      </c>
      <c r="C32" s="60"/>
      <c r="D32" s="60">
        <v>10</v>
      </c>
      <c r="E32" s="60"/>
      <c r="F32" s="60"/>
    </row>
    <row r="33" spans="1:6" ht="15" customHeight="1" x14ac:dyDescent="0.25">
      <c r="A33" t="s">
        <v>175</v>
      </c>
      <c r="B33" s="60" t="s">
        <v>234</v>
      </c>
      <c r="C33" s="60"/>
      <c r="D33" s="60">
        <v>10</v>
      </c>
      <c r="E33" s="60"/>
      <c r="F33" s="60"/>
    </row>
    <row r="34" spans="1:6" ht="15" customHeight="1" x14ac:dyDescent="0.25">
      <c r="A34" t="s">
        <v>177</v>
      </c>
      <c r="B34" s="60" t="s">
        <v>235</v>
      </c>
      <c r="C34" s="60"/>
      <c r="D34" s="60">
        <v>5</v>
      </c>
      <c r="E34" s="60"/>
      <c r="F34" s="60"/>
    </row>
    <row r="35" spans="1:6" ht="15" customHeight="1" x14ac:dyDescent="0.25">
      <c r="B35" s="53" t="s">
        <v>41</v>
      </c>
      <c r="C35" s="53"/>
      <c r="D35" s="63" t="s">
        <v>236</v>
      </c>
      <c r="E35" s="63"/>
      <c r="F35" s="63"/>
    </row>
    <row r="36" spans="1:6" ht="20.100000000000001" customHeight="1" x14ac:dyDescent="0.25">
      <c r="A36" s="1" t="s">
        <v>43</v>
      </c>
      <c r="B36" t="s">
        <v>1</v>
      </c>
      <c r="C36" t="s">
        <v>1</v>
      </c>
      <c r="D36" t="s">
        <v>1</v>
      </c>
      <c r="E36" t="s">
        <v>1</v>
      </c>
    </row>
    <row r="37" spans="1:6" ht="32.1" customHeight="1" thickBot="1" x14ac:dyDescent="0.3">
      <c r="A37" s="2" t="s">
        <v>44</v>
      </c>
      <c r="B37" s="53" t="s">
        <v>45</v>
      </c>
      <c r="C37" s="53"/>
      <c r="D37" s="53" t="s">
        <v>46</v>
      </c>
      <c r="E37" s="53"/>
      <c r="F37" s="53"/>
    </row>
    <row r="38" spans="1:6" ht="15" customHeight="1" x14ac:dyDescent="0.25">
      <c r="A38" s="3" t="s">
        <v>220</v>
      </c>
      <c r="B38" s="45"/>
      <c r="C38" s="45"/>
      <c r="D38" s="54"/>
      <c r="E38" s="55"/>
      <c r="F38" s="56"/>
    </row>
    <row r="39" spans="1:6" ht="15" customHeight="1" x14ac:dyDescent="0.25">
      <c r="A39" s="4" t="s">
        <v>47</v>
      </c>
      <c r="B39" s="45">
        <v>1</v>
      </c>
      <c r="C39" s="45"/>
      <c r="D39" s="57">
        <f>B39</f>
        <v>1</v>
      </c>
      <c r="E39" s="58"/>
      <c r="F39" s="59"/>
    </row>
    <row r="40" spans="1:6" ht="15" customHeight="1" thickBot="1" x14ac:dyDescent="0.3">
      <c r="A40" s="4" t="s">
        <v>48</v>
      </c>
      <c r="B40" s="45">
        <v>450</v>
      </c>
      <c r="C40" s="45"/>
      <c r="D40" s="46"/>
      <c r="E40" s="47"/>
      <c r="F40" s="48"/>
    </row>
    <row r="41" spans="1:6" ht="15" customHeight="1" thickBot="1" x14ac:dyDescent="0.3">
      <c r="A41" s="8" t="s">
        <v>1</v>
      </c>
      <c r="B41" s="49" t="s">
        <v>1</v>
      </c>
      <c r="C41" s="49"/>
      <c r="D41" s="49"/>
      <c r="E41" s="49"/>
      <c r="F41" s="49"/>
    </row>
    <row r="42" spans="1:6" ht="15" customHeight="1" thickBot="1" x14ac:dyDescent="0.3">
      <c r="A42" s="4" t="s">
        <v>58</v>
      </c>
      <c r="B42" s="45" t="s">
        <v>237</v>
      </c>
      <c r="C42" s="45"/>
      <c r="D42" s="50" t="s">
        <v>1</v>
      </c>
      <c r="E42" s="51"/>
      <c r="F42" s="52"/>
    </row>
    <row r="43" spans="1:6" ht="32.1" customHeight="1" thickBot="1" x14ac:dyDescent="0.3">
      <c r="A43" s="2" t="s">
        <v>44</v>
      </c>
      <c r="B43" s="53" t="s">
        <v>45</v>
      </c>
      <c r="C43" s="53"/>
      <c r="D43" s="53" t="s">
        <v>46</v>
      </c>
      <c r="E43" s="53"/>
      <c r="F43" s="53"/>
    </row>
    <row r="44" spans="1:6" ht="15" customHeight="1" x14ac:dyDescent="0.25">
      <c r="A44" s="3" t="s">
        <v>120</v>
      </c>
      <c r="B44" s="45"/>
      <c r="C44" s="45"/>
      <c r="D44" s="54"/>
      <c r="E44" s="55"/>
      <c r="F44" s="56"/>
    </row>
    <row r="45" spans="1:6" ht="15" customHeight="1" x14ac:dyDescent="0.25">
      <c r="A45" s="4" t="s">
        <v>47</v>
      </c>
      <c r="B45" s="45">
        <v>1</v>
      </c>
      <c r="C45" s="45"/>
      <c r="D45" s="57">
        <f>B45</f>
        <v>1</v>
      </c>
      <c r="E45" s="58"/>
      <c r="F45" s="59"/>
    </row>
    <row r="46" spans="1:6" ht="15" customHeight="1" thickBot="1" x14ac:dyDescent="0.3">
      <c r="A46" s="4" t="s">
        <v>48</v>
      </c>
      <c r="B46" s="45">
        <v>350</v>
      </c>
      <c r="C46" s="45"/>
      <c r="D46" s="46"/>
      <c r="E46" s="47"/>
      <c r="F46" s="48"/>
    </row>
    <row r="47" spans="1:6" ht="15" customHeight="1" thickBot="1" x14ac:dyDescent="0.3">
      <c r="A47" s="8" t="s">
        <v>1</v>
      </c>
      <c r="B47" s="49" t="s">
        <v>1</v>
      </c>
      <c r="C47" s="49"/>
      <c r="D47" s="49"/>
      <c r="E47" s="49"/>
      <c r="F47" s="49"/>
    </row>
    <row r="48" spans="1:6" ht="24" customHeight="1" thickBot="1" x14ac:dyDescent="0.3">
      <c r="A48" s="4" t="s">
        <v>58</v>
      </c>
      <c r="B48" s="45" t="s">
        <v>138</v>
      </c>
      <c r="C48" s="45"/>
      <c r="D48" s="50" t="s">
        <v>1</v>
      </c>
      <c r="E48" s="51"/>
      <c r="F48" s="52"/>
    </row>
    <row r="49" spans="1:6" ht="32.1" customHeight="1" thickBot="1" x14ac:dyDescent="0.3">
      <c r="A49" s="2" t="s">
        <v>44</v>
      </c>
      <c r="B49" s="53" t="s">
        <v>45</v>
      </c>
      <c r="C49" s="53"/>
      <c r="D49" s="53" t="s">
        <v>46</v>
      </c>
      <c r="E49" s="53"/>
      <c r="F49" s="53"/>
    </row>
    <row r="50" spans="1:6" ht="15" customHeight="1" x14ac:dyDescent="0.25">
      <c r="A50" s="3" t="s">
        <v>121</v>
      </c>
      <c r="B50" s="45"/>
      <c r="C50" s="45"/>
      <c r="D50" s="54"/>
      <c r="E50" s="55"/>
      <c r="F50" s="56"/>
    </row>
    <row r="51" spans="1:6" ht="15" customHeight="1" x14ac:dyDescent="0.25">
      <c r="A51" s="4" t="s">
        <v>47</v>
      </c>
      <c r="B51" s="45">
        <v>20</v>
      </c>
      <c r="C51" s="45"/>
      <c r="D51" s="57">
        <f>B51</f>
        <v>20</v>
      </c>
      <c r="E51" s="58"/>
      <c r="F51" s="59"/>
    </row>
    <row r="52" spans="1:6" ht="15" customHeight="1" thickBot="1" x14ac:dyDescent="0.3">
      <c r="A52" s="4" t="s">
        <v>48</v>
      </c>
      <c r="B52" s="45">
        <v>24</v>
      </c>
      <c r="C52" s="45"/>
      <c r="D52" s="46"/>
      <c r="E52" s="47"/>
      <c r="F52" s="48"/>
    </row>
    <row r="53" spans="1:6" ht="15" customHeight="1" thickBot="1" x14ac:dyDescent="0.3">
      <c r="A53" s="8" t="s">
        <v>1</v>
      </c>
      <c r="B53" s="49" t="s">
        <v>1</v>
      </c>
      <c r="C53" s="49"/>
      <c r="D53" s="49"/>
      <c r="E53" s="49"/>
      <c r="F53" s="49"/>
    </row>
    <row r="54" spans="1:6" ht="15" customHeight="1" thickBot="1" x14ac:dyDescent="0.3">
      <c r="A54" s="4" t="s">
        <v>58</v>
      </c>
      <c r="B54" s="45" t="s">
        <v>139</v>
      </c>
      <c r="C54" s="45"/>
      <c r="D54" s="50" t="s">
        <v>1</v>
      </c>
      <c r="E54" s="51"/>
      <c r="F54" s="52"/>
    </row>
    <row r="55" spans="1:6" ht="32.1" customHeight="1" thickBot="1" x14ac:dyDescent="0.3">
      <c r="A55" s="2" t="s">
        <v>44</v>
      </c>
      <c r="B55" s="53" t="s">
        <v>45</v>
      </c>
      <c r="C55" s="53"/>
      <c r="D55" s="53" t="s">
        <v>46</v>
      </c>
      <c r="E55" s="53"/>
      <c r="F55" s="53"/>
    </row>
    <row r="56" spans="1:6" ht="15" customHeight="1" x14ac:dyDescent="0.25">
      <c r="A56" s="3" t="s">
        <v>221</v>
      </c>
      <c r="B56" s="45"/>
      <c r="C56" s="45"/>
      <c r="D56" s="54"/>
      <c r="E56" s="55"/>
      <c r="F56" s="56"/>
    </row>
    <row r="57" spans="1:6" ht="15" customHeight="1" x14ac:dyDescent="0.25">
      <c r="A57" s="4" t="s">
        <v>47</v>
      </c>
      <c r="B57" s="45">
        <v>5</v>
      </c>
      <c r="C57" s="45"/>
      <c r="D57" s="57">
        <f>B57</f>
        <v>5</v>
      </c>
      <c r="E57" s="58"/>
      <c r="F57" s="59"/>
    </row>
    <row r="58" spans="1:6" ht="15" customHeight="1" thickBot="1" x14ac:dyDescent="0.3">
      <c r="A58" s="4" t="s">
        <v>48</v>
      </c>
      <c r="B58" s="45">
        <v>20</v>
      </c>
      <c r="C58" s="45"/>
      <c r="D58" s="46"/>
      <c r="E58" s="47"/>
      <c r="F58" s="48"/>
    </row>
    <row r="59" spans="1:6" ht="15" customHeight="1" thickBot="1" x14ac:dyDescent="0.3">
      <c r="A59" s="8" t="s">
        <v>1</v>
      </c>
      <c r="B59" s="49" t="s">
        <v>1</v>
      </c>
      <c r="C59" s="49"/>
      <c r="D59" s="49"/>
      <c r="E59" s="49"/>
      <c r="F59" s="49"/>
    </row>
    <row r="60" spans="1:6" ht="15" customHeight="1" thickBot="1" x14ac:dyDescent="0.3">
      <c r="A60" s="4" t="s">
        <v>58</v>
      </c>
      <c r="B60" s="45" t="s">
        <v>145</v>
      </c>
      <c r="C60" s="45"/>
      <c r="D60" s="50" t="s">
        <v>1</v>
      </c>
      <c r="E60" s="51"/>
      <c r="F60" s="52"/>
    </row>
    <row r="61" spans="1:6" ht="32.1" customHeight="1" thickBot="1" x14ac:dyDescent="0.3">
      <c r="A61" s="2" t="s">
        <v>44</v>
      </c>
      <c r="B61" s="53" t="s">
        <v>45</v>
      </c>
      <c r="C61" s="53"/>
      <c r="D61" s="53" t="s">
        <v>46</v>
      </c>
      <c r="E61" s="53"/>
      <c r="F61" s="53"/>
    </row>
    <row r="62" spans="1:6" ht="15" customHeight="1" x14ac:dyDescent="0.25">
      <c r="A62" s="3" t="s">
        <v>222</v>
      </c>
      <c r="B62" s="45"/>
      <c r="C62" s="45"/>
      <c r="D62" s="54"/>
      <c r="E62" s="55"/>
      <c r="F62" s="56"/>
    </row>
    <row r="63" spans="1:6" ht="15" customHeight="1" x14ac:dyDescent="0.25">
      <c r="A63" s="4" t="s">
        <v>47</v>
      </c>
      <c r="B63" s="45">
        <v>10</v>
      </c>
      <c r="C63" s="45"/>
      <c r="D63" s="57">
        <f>B63</f>
        <v>10</v>
      </c>
      <c r="E63" s="58"/>
      <c r="F63" s="59"/>
    </row>
    <row r="64" spans="1:6" ht="15" customHeight="1" thickBot="1" x14ac:dyDescent="0.3">
      <c r="A64" s="4" t="s">
        <v>48</v>
      </c>
      <c r="B64" s="45">
        <v>7</v>
      </c>
      <c r="C64" s="45"/>
      <c r="D64" s="46"/>
      <c r="E64" s="47"/>
      <c r="F64" s="48"/>
    </row>
    <row r="65" spans="1:6" ht="15" customHeight="1" thickBot="1" x14ac:dyDescent="0.3">
      <c r="A65" s="8" t="s">
        <v>1</v>
      </c>
      <c r="B65" s="49" t="s">
        <v>1</v>
      </c>
      <c r="C65" s="49"/>
      <c r="D65" s="49"/>
      <c r="E65" s="49"/>
      <c r="F65" s="49"/>
    </row>
    <row r="66" spans="1:6" ht="15" customHeight="1" thickBot="1" x14ac:dyDescent="0.3">
      <c r="A66" s="4" t="s">
        <v>58</v>
      </c>
      <c r="B66" s="45" t="s">
        <v>145</v>
      </c>
      <c r="C66" s="45"/>
      <c r="D66" s="50" t="s">
        <v>1</v>
      </c>
      <c r="E66" s="51"/>
      <c r="F66" s="52"/>
    </row>
    <row r="67" spans="1:6" ht="32.1" customHeight="1" thickBot="1" x14ac:dyDescent="0.3">
      <c r="A67" s="2" t="s">
        <v>44</v>
      </c>
      <c r="B67" s="53" t="s">
        <v>45</v>
      </c>
      <c r="C67" s="53"/>
      <c r="D67" s="53" t="s">
        <v>46</v>
      </c>
      <c r="E67" s="53"/>
      <c r="F67" s="53"/>
    </row>
    <row r="68" spans="1:6" ht="15" customHeight="1" x14ac:dyDescent="0.25">
      <c r="A68" s="3" t="s">
        <v>129</v>
      </c>
      <c r="B68" s="45"/>
      <c r="C68" s="45"/>
      <c r="D68" s="54"/>
      <c r="E68" s="55"/>
      <c r="F68" s="56"/>
    </row>
    <row r="69" spans="1:6" ht="15" customHeight="1" x14ac:dyDescent="0.25">
      <c r="A69" s="4" t="s">
        <v>47</v>
      </c>
      <c r="B69" s="45">
        <v>5</v>
      </c>
      <c r="C69" s="45"/>
      <c r="D69" s="57">
        <f>B69</f>
        <v>5</v>
      </c>
      <c r="E69" s="58"/>
      <c r="F69" s="59"/>
    </row>
    <row r="70" spans="1:6" ht="15" customHeight="1" thickBot="1" x14ac:dyDescent="0.3">
      <c r="A70" s="4" t="s">
        <v>48</v>
      </c>
      <c r="B70" s="45">
        <v>100</v>
      </c>
      <c r="C70" s="45"/>
      <c r="D70" s="46"/>
      <c r="E70" s="47"/>
      <c r="F70" s="48"/>
    </row>
    <row r="71" spans="1:6" ht="15" customHeight="1" thickBot="1" x14ac:dyDescent="0.3">
      <c r="A71" s="8" t="s">
        <v>1</v>
      </c>
      <c r="B71" s="49" t="s">
        <v>1</v>
      </c>
      <c r="C71" s="49"/>
      <c r="D71" s="49"/>
      <c r="E71" s="49"/>
      <c r="F71" s="49"/>
    </row>
    <row r="72" spans="1:6" ht="15" customHeight="1" thickBot="1" x14ac:dyDescent="0.3">
      <c r="A72" s="4" t="s">
        <v>58</v>
      </c>
      <c r="B72" s="45" t="s">
        <v>146</v>
      </c>
      <c r="C72" s="45"/>
      <c r="D72" s="50" t="s">
        <v>1</v>
      </c>
      <c r="E72" s="51"/>
      <c r="F72" s="52"/>
    </row>
    <row r="73" spans="1:6" ht="32.1" customHeight="1" thickBot="1" x14ac:dyDescent="0.3">
      <c r="A73" s="2" t="s">
        <v>44</v>
      </c>
      <c r="B73" s="53" t="s">
        <v>45</v>
      </c>
      <c r="C73" s="53"/>
      <c r="D73" s="53" t="s">
        <v>46</v>
      </c>
      <c r="E73" s="53"/>
      <c r="F73" s="53"/>
    </row>
    <row r="74" spans="1:6" ht="15" customHeight="1" x14ac:dyDescent="0.25">
      <c r="A74" s="3" t="s">
        <v>130</v>
      </c>
      <c r="B74" s="45"/>
      <c r="C74" s="45"/>
      <c r="D74" s="54"/>
      <c r="E74" s="55"/>
      <c r="F74" s="56"/>
    </row>
    <row r="75" spans="1:6" ht="15" customHeight="1" x14ac:dyDescent="0.25">
      <c r="A75" s="4" t="s">
        <v>47</v>
      </c>
      <c r="B75" s="45">
        <v>5</v>
      </c>
      <c r="C75" s="45"/>
      <c r="D75" s="57">
        <f>B75</f>
        <v>5</v>
      </c>
      <c r="E75" s="58"/>
      <c r="F75" s="59"/>
    </row>
    <row r="76" spans="1:6" ht="15" customHeight="1" thickBot="1" x14ac:dyDescent="0.3">
      <c r="A76" s="4" t="s">
        <v>48</v>
      </c>
      <c r="B76" s="45">
        <v>40</v>
      </c>
      <c r="C76" s="45"/>
      <c r="D76" s="46"/>
      <c r="E76" s="47"/>
      <c r="F76" s="48"/>
    </row>
    <row r="77" spans="1:6" ht="15" customHeight="1" thickBot="1" x14ac:dyDescent="0.3">
      <c r="A77" s="8" t="s">
        <v>1</v>
      </c>
      <c r="B77" s="49" t="s">
        <v>1</v>
      </c>
      <c r="C77" s="49"/>
      <c r="D77" s="49"/>
      <c r="E77" s="49"/>
      <c r="F77" s="49"/>
    </row>
    <row r="78" spans="1:6" ht="15" customHeight="1" thickBot="1" x14ac:dyDescent="0.3">
      <c r="A78" s="4" t="s">
        <v>58</v>
      </c>
      <c r="B78" s="45" t="s">
        <v>147</v>
      </c>
      <c r="C78" s="45"/>
      <c r="D78" s="50" t="s">
        <v>1</v>
      </c>
      <c r="E78" s="51"/>
      <c r="F78" s="52"/>
    </row>
    <row r="79" spans="1:6" ht="32.1" customHeight="1" thickBot="1" x14ac:dyDescent="0.3">
      <c r="A79" s="2" t="s">
        <v>44</v>
      </c>
      <c r="B79" s="53" t="s">
        <v>45</v>
      </c>
      <c r="C79" s="53"/>
      <c r="D79" s="53" t="s">
        <v>46</v>
      </c>
      <c r="E79" s="53"/>
      <c r="F79" s="53"/>
    </row>
    <row r="80" spans="1:6" ht="15" customHeight="1" x14ac:dyDescent="0.25">
      <c r="A80" s="3" t="s">
        <v>131</v>
      </c>
      <c r="B80" s="45"/>
      <c r="C80" s="45"/>
      <c r="D80" s="54"/>
      <c r="E80" s="55"/>
      <c r="F80" s="56"/>
    </row>
    <row r="81" spans="1:6" ht="15" customHeight="1" x14ac:dyDescent="0.25">
      <c r="A81" s="4" t="s">
        <v>47</v>
      </c>
      <c r="B81" s="45">
        <v>5</v>
      </c>
      <c r="C81" s="45"/>
      <c r="D81" s="57">
        <f>B81</f>
        <v>5</v>
      </c>
      <c r="E81" s="58"/>
      <c r="F81" s="59"/>
    </row>
    <row r="82" spans="1:6" ht="15" customHeight="1" thickBot="1" x14ac:dyDescent="0.3">
      <c r="A82" s="4" t="s">
        <v>48</v>
      </c>
      <c r="B82" s="45">
        <v>50</v>
      </c>
      <c r="C82" s="45"/>
      <c r="D82" s="46"/>
      <c r="E82" s="47"/>
      <c r="F82" s="48"/>
    </row>
    <row r="83" spans="1:6" ht="15" customHeight="1" thickBot="1" x14ac:dyDescent="0.3">
      <c r="A83" s="8" t="s">
        <v>1</v>
      </c>
      <c r="B83" s="49" t="s">
        <v>1</v>
      </c>
      <c r="C83" s="49"/>
      <c r="D83" s="49"/>
      <c r="E83" s="49"/>
      <c r="F83" s="49"/>
    </row>
    <row r="84" spans="1:6" ht="15" customHeight="1" thickBot="1" x14ac:dyDescent="0.3">
      <c r="A84" s="4" t="s">
        <v>58</v>
      </c>
      <c r="B84" s="45" t="s">
        <v>148</v>
      </c>
      <c r="C84" s="45"/>
      <c r="D84" s="50" t="s">
        <v>1</v>
      </c>
      <c r="E84" s="51"/>
      <c r="F84" s="52"/>
    </row>
    <row r="85" spans="1:6" ht="32.1" customHeight="1" thickBot="1" x14ac:dyDescent="0.3">
      <c r="A85" s="2" t="s">
        <v>44</v>
      </c>
      <c r="B85" s="53" t="s">
        <v>45</v>
      </c>
      <c r="C85" s="53"/>
      <c r="D85" s="53" t="s">
        <v>46</v>
      </c>
      <c r="E85" s="53"/>
      <c r="F85" s="53"/>
    </row>
    <row r="86" spans="1:6" ht="15" customHeight="1" x14ac:dyDescent="0.25">
      <c r="A86" s="3" t="s">
        <v>132</v>
      </c>
      <c r="B86" s="45"/>
      <c r="C86" s="45"/>
      <c r="D86" s="54"/>
      <c r="E86" s="55"/>
      <c r="F86" s="56"/>
    </row>
    <row r="87" spans="1:6" ht="15" customHeight="1" x14ac:dyDescent="0.25">
      <c r="A87" s="4" t="s">
        <v>47</v>
      </c>
      <c r="B87" s="45">
        <v>20</v>
      </c>
      <c r="C87" s="45"/>
      <c r="D87" s="57">
        <f>B87</f>
        <v>20</v>
      </c>
      <c r="E87" s="58"/>
      <c r="F87" s="59"/>
    </row>
    <row r="88" spans="1:6" ht="15" customHeight="1" thickBot="1" x14ac:dyDescent="0.3">
      <c r="A88" s="4" t="s">
        <v>48</v>
      </c>
      <c r="B88" s="45">
        <v>7</v>
      </c>
      <c r="C88" s="45"/>
      <c r="D88" s="46"/>
      <c r="E88" s="47"/>
      <c r="F88" s="48"/>
    </row>
    <row r="89" spans="1:6" ht="15" customHeight="1" thickBot="1" x14ac:dyDescent="0.3">
      <c r="A89" s="8" t="s">
        <v>1</v>
      </c>
      <c r="B89" s="49" t="s">
        <v>1</v>
      </c>
      <c r="C89" s="49"/>
      <c r="D89" s="49"/>
      <c r="E89" s="49"/>
      <c r="F89" s="49"/>
    </row>
    <row r="90" spans="1:6" ht="15" customHeight="1" thickBot="1" x14ac:dyDescent="0.3">
      <c r="A90" s="4" t="s">
        <v>58</v>
      </c>
      <c r="B90" s="45" t="s">
        <v>149</v>
      </c>
      <c r="C90" s="45"/>
      <c r="D90" s="50" t="s">
        <v>1</v>
      </c>
      <c r="E90" s="51"/>
      <c r="F90" s="52"/>
    </row>
    <row r="91" spans="1:6" ht="32.1" customHeight="1" thickBot="1" x14ac:dyDescent="0.3">
      <c r="A91" s="2" t="s">
        <v>44</v>
      </c>
      <c r="B91" s="53" t="s">
        <v>45</v>
      </c>
      <c r="C91" s="53"/>
      <c r="D91" s="53" t="s">
        <v>46</v>
      </c>
      <c r="E91" s="53"/>
      <c r="F91" s="53"/>
    </row>
    <row r="92" spans="1:6" ht="15" customHeight="1" x14ac:dyDescent="0.25">
      <c r="A92" s="3" t="s">
        <v>133</v>
      </c>
      <c r="B92" s="45"/>
      <c r="C92" s="45"/>
      <c r="D92" s="54"/>
      <c r="E92" s="55"/>
      <c r="F92" s="56"/>
    </row>
    <row r="93" spans="1:6" ht="15" customHeight="1" x14ac:dyDescent="0.25">
      <c r="A93" s="4" t="s">
        <v>47</v>
      </c>
      <c r="B93" s="45">
        <v>10</v>
      </c>
      <c r="C93" s="45"/>
      <c r="D93" s="57">
        <f>B93</f>
        <v>10</v>
      </c>
      <c r="E93" s="58"/>
      <c r="F93" s="59"/>
    </row>
    <row r="94" spans="1:6" ht="15" customHeight="1" thickBot="1" x14ac:dyDescent="0.3">
      <c r="A94" s="4" t="s">
        <v>48</v>
      </c>
      <c r="B94" s="45">
        <v>20</v>
      </c>
      <c r="C94" s="45"/>
      <c r="D94" s="46"/>
      <c r="E94" s="47"/>
      <c r="F94" s="48"/>
    </row>
    <row r="95" spans="1:6" ht="15" customHeight="1" thickBot="1" x14ac:dyDescent="0.3">
      <c r="A95" s="8" t="s">
        <v>1</v>
      </c>
      <c r="B95" s="49" t="s">
        <v>1</v>
      </c>
      <c r="C95" s="49"/>
      <c r="D95" s="49"/>
      <c r="E95" s="49"/>
      <c r="F95" s="49"/>
    </row>
    <row r="96" spans="1:6" ht="15" customHeight="1" thickBot="1" x14ac:dyDescent="0.3">
      <c r="A96" s="4" t="s">
        <v>58</v>
      </c>
      <c r="B96" s="45" t="s">
        <v>150</v>
      </c>
      <c r="C96" s="45"/>
      <c r="D96" s="50" t="s">
        <v>1</v>
      </c>
      <c r="E96" s="51"/>
      <c r="F96" s="52"/>
    </row>
    <row r="97" spans="1:6" ht="32.1" customHeight="1" thickBot="1" x14ac:dyDescent="0.3">
      <c r="A97" s="2" t="s">
        <v>44</v>
      </c>
      <c r="B97" s="53" t="s">
        <v>45</v>
      </c>
      <c r="C97" s="53"/>
      <c r="D97" s="53" t="s">
        <v>46</v>
      </c>
      <c r="E97" s="53"/>
      <c r="F97" s="53"/>
    </row>
    <row r="98" spans="1:6" ht="15" customHeight="1" x14ac:dyDescent="0.25">
      <c r="A98" s="3" t="s">
        <v>134</v>
      </c>
      <c r="B98" s="45"/>
      <c r="C98" s="45"/>
      <c r="D98" s="54"/>
      <c r="E98" s="55"/>
      <c r="F98" s="56"/>
    </row>
    <row r="99" spans="1:6" ht="15" customHeight="1" x14ac:dyDescent="0.25">
      <c r="A99" s="4" t="s">
        <v>47</v>
      </c>
      <c r="B99" s="45">
        <v>2</v>
      </c>
      <c r="C99" s="45"/>
      <c r="D99" s="57">
        <f>B99</f>
        <v>2</v>
      </c>
      <c r="E99" s="58"/>
      <c r="F99" s="59"/>
    </row>
    <row r="100" spans="1:6" ht="15" customHeight="1" thickBot="1" x14ac:dyDescent="0.3">
      <c r="A100" s="4" t="s">
        <v>48</v>
      </c>
      <c r="B100" s="45">
        <v>120</v>
      </c>
      <c r="C100" s="45"/>
      <c r="D100" s="46"/>
      <c r="E100" s="47"/>
      <c r="F100" s="48"/>
    </row>
    <row r="101" spans="1:6" ht="15" customHeight="1" thickBot="1" x14ac:dyDescent="0.3">
      <c r="A101" s="8" t="s">
        <v>1</v>
      </c>
      <c r="B101" s="49" t="s">
        <v>1</v>
      </c>
      <c r="C101" s="49"/>
      <c r="D101" s="49"/>
      <c r="E101" s="49"/>
      <c r="F101" s="49"/>
    </row>
    <row r="102" spans="1:6" ht="24" customHeight="1" thickBot="1" x14ac:dyDescent="0.3">
      <c r="A102" s="4" t="s">
        <v>58</v>
      </c>
      <c r="B102" s="45" t="s">
        <v>151</v>
      </c>
      <c r="C102" s="45"/>
      <c r="D102" s="50" t="s">
        <v>1</v>
      </c>
      <c r="E102" s="51"/>
      <c r="F102" s="52"/>
    </row>
    <row r="103" spans="1:6" ht="32.1" customHeight="1" thickBot="1" x14ac:dyDescent="0.3">
      <c r="A103" s="2" t="s">
        <v>44</v>
      </c>
      <c r="B103" s="53" t="s">
        <v>45</v>
      </c>
      <c r="C103" s="53"/>
      <c r="D103" s="53" t="s">
        <v>46</v>
      </c>
      <c r="E103" s="53"/>
      <c r="F103" s="53"/>
    </row>
    <row r="104" spans="1:6" ht="15" customHeight="1" x14ac:dyDescent="0.25">
      <c r="A104" s="3" t="s">
        <v>135</v>
      </c>
      <c r="B104" s="45"/>
      <c r="C104" s="45"/>
      <c r="D104" s="54"/>
      <c r="E104" s="55"/>
      <c r="F104" s="56"/>
    </row>
    <row r="105" spans="1:6" ht="15" customHeight="1" x14ac:dyDescent="0.25">
      <c r="A105" s="4" t="s">
        <v>47</v>
      </c>
      <c r="B105" s="45">
        <v>2</v>
      </c>
      <c r="C105" s="45"/>
      <c r="D105" s="57">
        <f>B105</f>
        <v>2</v>
      </c>
      <c r="E105" s="58"/>
      <c r="F105" s="59"/>
    </row>
    <row r="106" spans="1:6" ht="15" customHeight="1" thickBot="1" x14ac:dyDescent="0.3">
      <c r="A106" s="4" t="s">
        <v>48</v>
      </c>
      <c r="B106" s="45">
        <v>67</v>
      </c>
      <c r="C106" s="45"/>
      <c r="D106" s="46"/>
      <c r="E106" s="47"/>
      <c r="F106" s="48"/>
    </row>
    <row r="107" spans="1:6" ht="15" customHeight="1" thickBot="1" x14ac:dyDescent="0.3">
      <c r="A107" s="8" t="s">
        <v>1</v>
      </c>
      <c r="B107" s="49" t="s">
        <v>1</v>
      </c>
      <c r="C107" s="49"/>
      <c r="D107" s="49"/>
      <c r="E107" s="49"/>
      <c r="F107" s="49"/>
    </row>
    <row r="108" spans="1:6" ht="24" customHeight="1" thickBot="1" x14ac:dyDescent="0.3">
      <c r="A108" s="4" t="s">
        <v>58</v>
      </c>
      <c r="B108" s="45" t="s">
        <v>151</v>
      </c>
      <c r="C108" s="45"/>
      <c r="D108" s="50" t="s">
        <v>1</v>
      </c>
      <c r="E108" s="51"/>
      <c r="F108" s="52"/>
    </row>
    <row r="109" spans="1:6" ht="32.1" customHeight="1" thickBot="1" x14ac:dyDescent="0.3">
      <c r="A109" s="2" t="s">
        <v>44</v>
      </c>
      <c r="B109" s="53" t="s">
        <v>45</v>
      </c>
      <c r="C109" s="53"/>
      <c r="D109" s="53" t="s">
        <v>46</v>
      </c>
      <c r="E109" s="53"/>
      <c r="F109" s="53"/>
    </row>
    <row r="110" spans="1:6" ht="15" customHeight="1" x14ac:dyDescent="0.25">
      <c r="A110" s="3" t="s">
        <v>223</v>
      </c>
      <c r="B110" s="45"/>
      <c r="C110" s="45"/>
      <c r="D110" s="54"/>
      <c r="E110" s="55"/>
      <c r="F110" s="56"/>
    </row>
    <row r="111" spans="1:6" ht="15" customHeight="1" x14ac:dyDescent="0.25">
      <c r="A111" s="4" t="s">
        <v>47</v>
      </c>
      <c r="B111" s="45">
        <v>4</v>
      </c>
      <c r="C111" s="45"/>
      <c r="D111" s="57">
        <f>B111</f>
        <v>4</v>
      </c>
      <c r="E111" s="58"/>
      <c r="F111" s="59"/>
    </row>
    <row r="112" spans="1:6" ht="15" customHeight="1" thickBot="1" x14ac:dyDescent="0.3">
      <c r="A112" s="4" t="s">
        <v>48</v>
      </c>
      <c r="B112" s="45">
        <v>240</v>
      </c>
      <c r="C112" s="45"/>
      <c r="D112" s="46"/>
      <c r="E112" s="47"/>
      <c r="F112" s="48"/>
    </row>
    <row r="113" spans="1:6" ht="15" customHeight="1" thickBot="1" x14ac:dyDescent="0.3">
      <c r="A113" s="8" t="s">
        <v>1</v>
      </c>
      <c r="B113" s="49" t="s">
        <v>1</v>
      </c>
      <c r="C113" s="49"/>
      <c r="D113" s="49"/>
      <c r="E113" s="49"/>
      <c r="F113" s="49"/>
    </row>
    <row r="114" spans="1:6" ht="15" customHeight="1" thickBot="1" x14ac:dyDescent="0.3">
      <c r="A114" s="4" t="s">
        <v>58</v>
      </c>
      <c r="B114" s="45" t="s">
        <v>238</v>
      </c>
      <c r="C114" s="45"/>
      <c r="D114" s="50" t="s">
        <v>1</v>
      </c>
      <c r="E114" s="51"/>
      <c r="F114" s="52"/>
    </row>
    <row r="115" spans="1:6" ht="32.1" customHeight="1" thickBot="1" x14ac:dyDescent="0.3">
      <c r="A115" s="2" t="s">
        <v>44</v>
      </c>
      <c r="B115" s="53" t="s">
        <v>45</v>
      </c>
      <c r="C115" s="53"/>
      <c r="D115" s="53" t="s">
        <v>46</v>
      </c>
      <c r="E115" s="53"/>
      <c r="F115" s="53"/>
    </row>
    <row r="116" spans="1:6" ht="15" customHeight="1" x14ac:dyDescent="0.25">
      <c r="A116" s="3" t="s">
        <v>224</v>
      </c>
      <c r="B116" s="45"/>
      <c r="C116" s="45"/>
      <c r="D116" s="54"/>
      <c r="E116" s="55"/>
      <c r="F116" s="56"/>
    </row>
    <row r="117" spans="1:6" ht="15" customHeight="1" x14ac:dyDescent="0.25">
      <c r="A117" s="4" t="s">
        <v>47</v>
      </c>
      <c r="B117" s="45">
        <v>5</v>
      </c>
      <c r="C117" s="45"/>
      <c r="D117" s="57">
        <f>B117</f>
        <v>5</v>
      </c>
      <c r="E117" s="58"/>
      <c r="F117" s="59"/>
    </row>
    <row r="118" spans="1:6" ht="15" customHeight="1" thickBot="1" x14ac:dyDescent="0.3">
      <c r="A118" s="4" t="s">
        <v>48</v>
      </c>
      <c r="B118" s="45">
        <v>53</v>
      </c>
      <c r="C118" s="45"/>
      <c r="D118" s="46"/>
      <c r="E118" s="47"/>
      <c r="F118" s="48"/>
    </row>
    <row r="119" spans="1:6" ht="15" customHeight="1" thickBot="1" x14ac:dyDescent="0.3">
      <c r="A119" s="8" t="s">
        <v>1</v>
      </c>
      <c r="B119" s="49" t="s">
        <v>1</v>
      </c>
      <c r="C119" s="49"/>
      <c r="D119" s="49"/>
      <c r="E119" s="49"/>
      <c r="F119" s="49"/>
    </row>
    <row r="120" spans="1:6" ht="15" customHeight="1" thickBot="1" x14ac:dyDescent="0.3">
      <c r="A120" s="4" t="s">
        <v>58</v>
      </c>
      <c r="B120" s="45" t="s">
        <v>239</v>
      </c>
      <c r="C120" s="45"/>
      <c r="D120" s="50" t="s">
        <v>1</v>
      </c>
      <c r="E120" s="51"/>
      <c r="F120" s="52"/>
    </row>
    <row r="121" spans="1:6" ht="32.1" customHeight="1" thickBot="1" x14ac:dyDescent="0.3">
      <c r="A121" s="2" t="s">
        <v>44</v>
      </c>
      <c r="B121" s="53" t="s">
        <v>45</v>
      </c>
      <c r="C121" s="53"/>
      <c r="D121" s="53" t="s">
        <v>46</v>
      </c>
      <c r="E121" s="53"/>
      <c r="F121" s="53"/>
    </row>
    <row r="122" spans="1:6" ht="15" customHeight="1" x14ac:dyDescent="0.25">
      <c r="A122" s="3" t="s">
        <v>225</v>
      </c>
      <c r="B122" s="45"/>
      <c r="C122" s="45"/>
      <c r="D122" s="54"/>
      <c r="E122" s="55"/>
      <c r="F122" s="56"/>
    </row>
    <row r="123" spans="1:6" ht="15" customHeight="1" x14ac:dyDescent="0.25">
      <c r="A123" s="4" t="s">
        <v>47</v>
      </c>
      <c r="B123" s="45">
        <v>10</v>
      </c>
      <c r="C123" s="45"/>
      <c r="D123" s="57">
        <f>B123</f>
        <v>10</v>
      </c>
      <c r="E123" s="58"/>
      <c r="F123" s="59"/>
    </row>
    <row r="124" spans="1:6" ht="15" customHeight="1" thickBot="1" x14ac:dyDescent="0.3">
      <c r="A124" s="4" t="s">
        <v>48</v>
      </c>
      <c r="B124" s="45">
        <v>79</v>
      </c>
      <c r="C124" s="45"/>
      <c r="D124" s="46"/>
      <c r="E124" s="47"/>
      <c r="F124" s="48"/>
    </row>
    <row r="125" spans="1:6" ht="15" customHeight="1" thickBot="1" x14ac:dyDescent="0.3">
      <c r="A125" s="8" t="s">
        <v>1</v>
      </c>
      <c r="B125" s="49" t="s">
        <v>1</v>
      </c>
      <c r="C125" s="49"/>
      <c r="D125" s="49"/>
      <c r="E125" s="49"/>
      <c r="F125" s="49"/>
    </row>
    <row r="126" spans="1:6" ht="36" customHeight="1" thickBot="1" x14ac:dyDescent="0.3">
      <c r="A126" s="4" t="s">
        <v>58</v>
      </c>
      <c r="B126" s="45" t="s">
        <v>240</v>
      </c>
      <c r="C126" s="45"/>
      <c r="D126" s="50" t="s">
        <v>1</v>
      </c>
      <c r="E126" s="51"/>
      <c r="F126" s="52"/>
    </row>
    <row r="127" spans="1:6" ht="32.1" customHeight="1" thickBot="1" x14ac:dyDescent="0.3">
      <c r="A127" s="2" t="s">
        <v>44</v>
      </c>
      <c r="B127" s="53" t="s">
        <v>45</v>
      </c>
      <c r="C127" s="53"/>
      <c r="D127" s="53" t="s">
        <v>46</v>
      </c>
      <c r="E127" s="53"/>
      <c r="F127" s="53"/>
    </row>
    <row r="128" spans="1:6" ht="15" customHeight="1" x14ac:dyDescent="0.25">
      <c r="A128" s="3" t="s">
        <v>226</v>
      </c>
      <c r="B128" s="45"/>
      <c r="C128" s="45"/>
      <c r="D128" s="54"/>
      <c r="E128" s="55"/>
      <c r="F128" s="56"/>
    </row>
    <row r="129" spans="1:6" ht="15" customHeight="1" x14ac:dyDescent="0.25">
      <c r="A129" s="4" t="s">
        <v>47</v>
      </c>
      <c r="B129" s="45">
        <v>10</v>
      </c>
      <c r="C129" s="45"/>
      <c r="D129" s="57">
        <f>B129</f>
        <v>10</v>
      </c>
      <c r="E129" s="58"/>
      <c r="F129" s="59"/>
    </row>
    <row r="130" spans="1:6" ht="15" customHeight="1" thickBot="1" x14ac:dyDescent="0.3">
      <c r="A130" s="4" t="s">
        <v>48</v>
      </c>
      <c r="B130" s="45">
        <v>5</v>
      </c>
      <c r="C130" s="45"/>
      <c r="D130" s="46"/>
      <c r="E130" s="47"/>
      <c r="F130" s="48"/>
    </row>
    <row r="131" spans="1:6" ht="15" customHeight="1" thickBot="1" x14ac:dyDescent="0.3">
      <c r="A131" s="8" t="s">
        <v>1</v>
      </c>
      <c r="B131" s="49" t="s">
        <v>1</v>
      </c>
      <c r="C131" s="49"/>
      <c r="D131" s="49"/>
      <c r="E131" s="49"/>
      <c r="F131" s="49"/>
    </row>
    <row r="132" spans="1:6" ht="24" customHeight="1" thickBot="1" x14ac:dyDescent="0.3">
      <c r="A132" s="4" t="s">
        <v>58</v>
      </c>
      <c r="B132" s="45" t="s">
        <v>241</v>
      </c>
      <c r="C132" s="45"/>
      <c r="D132" s="50" t="s">
        <v>1</v>
      </c>
      <c r="E132" s="51"/>
      <c r="F132" s="52"/>
    </row>
    <row r="133" spans="1:6" ht="32.1" customHeight="1" thickBot="1" x14ac:dyDescent="0.3">
      <c r="A133" s="2" t="s">
        <v>44</v>
      </c>
      <c r="B133" s="53" t="s">
        <v>45</v>
      </c>
      <c r="C133" s="53"/>
      <c r="D133" s="53" t="s">
        <v>46</v>
      </c>
      <c r="E133" s="53"/>
      <c r="F133" s="53"/>
    </row>
    <row r="134" spans="1:6" ht="15" customHeight="1" x14ac:dyDescent="0.25">
      <c r="A134" s="3" t="s">
        <v>227</v>
      </c>
      <c r="B134" s="45"/>
      <c r="C134" s="45"/>
      <c r="D134" s="54"/>
      <c r="E134" s="55"/>
      <c r="F134" s="56"/>
    </row>
    <row r="135" spans="1:6" ht="15" customHeight="1" x14ac:dyDescent="0.25">
      <c r="A135" s="4" t="s">
        <v>47</v>
      </c>
      <c r="B135" s="45">
        <v>1</v>
      </c>
      <c r="C135" s="45"/>
      <c r="D135" s="57">
        <f>B135</f>
        <v>1</v>
      </c>
      <c r="E135" s="58"/>
      <c r="F135" s="59"/>
    </row>
    <row r="136" spans="1:6" ht="15" customHeight="1" thickBot="1" x14ac:dyDescent="0.3">
      <c r="A136" s="4" t="s">
        <v>48</v>
      </c>
      <c r="B136" s="45">
        <v>29</v>
      </c>
      <c r="C136" s="45"/>
      <c r="D136" s="46"/>
      <c r="E136" s="47"/>
      <c r="F136" s="48"/>
    </row>
    <row r="137" spans="1:6" ht="15" customHeight="1" thickBot="1" x14ac:dyDescent="0.3">
      <c r="A137" s="8" t="s">
        <v>1</v>
      </c>
      <c r="B137" s="49" t="s">
        <v>1</v>
      </c>
      <c r="C137" s="49"/>
      <c r="D137" s="49"/>
      <c r="E137" s="49"/>
      <c r="F137" s="49"/>
    </row>
    <row r="138" spans="1:6" ht="15" customHeight="1" thickBot="1" x14ac:dyDescent="0.3">
      <c r="A138" s="4" t="s">
        <v>58</v>
      </c>
      <c r="B138" s="45" t="s">
        <v>242</v>
      </c>
      <c r="C138" s="45"/>
      <c r="D138" s="50" t="s">
        <v>1</v>
      </c>
      <c r="E138" s="51"/>
      <c r="F138" s="52"/>
    </row>
    <row r="139" spans="1:6" ht="32.1" customHeight="1" thickBot="1" x14ac:dyDescent="0.3">
      <c r="A139" s="2" t="s">
        <v>44</v>
      </c>
      <c r="B139" s="53" t="s">
        <v>45</v>
      </c>
      <c r="C139" s="53"/>
      <c r="D139" s="53" t="s">
        <v>46</v>
      </c>
      <c r="E139" s="53"/>
      <c r="F139" s="53"/>
    </row>
    <row r="140" spans="1:6" ht="15" customHeight="1" x14ac:dyDescent="0.25">
      <c r="A140" s="3" t="s">
        <v>228</v>
      </c>
      <c r="B140" s="45"/>
      <c r="C140" s="45"/>
      <c r="D140" s="54"/>
      <c r="E140" s="55"/>
      <c r="F140" s="56"/>
    </row>
    <row r="141" spans="1:6" ht="15" customHeight="1" x14ac:dyDescent="0.25">
      <c r="A141" s="4" t="s">
        <v>47</v>
      </c>
      <c r="B141" s="45">
        <v>5</v>
      </c>
      <c r="C141" s="45"/>
      <c r="D141" s="57">
        <f>B141</f>
        <v>5</v>
      </c>
      <c r="E141" s="58"/>
      <c r="F141" s="59"/>
    </row>
    <row r="142" spans="1:6" ht="15" customHeight="1" thickBot="1" x14ac:dyDescent="0.3">
      <c r="A142" s="4" t="s">
        <v>48</v>
      </c>
      <c r="B142" s="45">
        <v>95</v>
      </c>
      <c r="C142" s="45"/>
      <c r="D142" s="46"/>
      <c r="E142" s="47"/>
      <c r="F142" s="48"/>
    </row>
    <row r="143" spans="1:6" ht="15" customHeight="1" thickBot="1" x14ac:dyDescent="0.3">
      <c r="A143" s="8" t="s">
        <v>1</v>
      </c>
      <c r="B143" s="49" t="s">
        <v>1</v>
      </c>
      <c r="C143" s="49"/>
      <c r="D143" s="49"/>
      <c r="E143" s="49"/>
      <c r="F143" s="49"/>
    </row>
    <row r="144" spans="1:6" ht="33" customHeight="1" thickBot="1" x14ac:dyDescent="0.3">
      <c r="A144" s="4" t="s">
        <v>58</v>
      </c>
      <c r="B144" s="45" t="s">
        <v>243</v>
      </c>
      <c r="C144" s="45"/>
      <c r="D144" s="50" t="s">
        <v>1</v>
      </c>
      <c r="E144" s="51"/>
      <c r="F144" s="52"/>
    </row>
    <row r="145" spans="1:6" ht="32.1" customHeight="1" thickBot="1" x14ac:dyDescent="0.3">
      <c r="A145" s="2" t="s">
        <v>44</v>
      </c>
      <c r="B145" s="53" t="s">
        <v>45</v>
      </c>
      <c r="C145" s="53"/>
      <c r="D145" s="53" t="s">
        <v>46</v>
      </c>
      <c r="E145" s="53"/>
      <c r="F145" s="53"/>
    </row>
    <row r="146" spans="1:6" ht="15" customHeight="1" x14ac:dyDescent="0.25">
      <c r="A146" s="3" t="s">
        <v>229</v>
      </c>
      <c r="B146" s="45"/>
      <c r="C146" s="45"/>
      <c r="D146" s="54"/>
      <c r="E146" s="55"/>
      <c r="F146" s="56"/>
    </row>
    <row r="147" spans="1:6" ht="15" customHeight="1" x14ac:dyDescent="0.25">
      <c r="A147" s="4" t="s">
        <v>47</v>
      </c>
      <c r="B147" s="45">
        <v>3</v>
      </c>
      <c r="C147" s="45"/>
      <c r="D147" s="57">
        <f>B147</f>
        <v>3</v>
      </c>
      <c r="E147" s="58"/>
      <c r="F147" s="59"/>
    </row>
    <row r="148" spans="1:6" ht="15" customHeight="1" thickBot="1" x14ac:dyDescent="0.3">
      <c r="A148" s="4" t="s">
        <v>48</v>
      </c>
      <c r="B148" s="45">
        <v>30</v>
      </c>
      <c r="C148" s="45"/>
      <c r="D148" s="46"/>
      <c r="E148" s="47"/>
      <c r="F148" s="48"/>
    </row>
    <row r="149" spans="1:6" ht="15" customHeight="1" thickBot="1" x14ac:dyDescent="0.3">
      <c r="A149" s="8" t="s">
        <v>1</v>
      </c>
      <c r="B149" s="49" t="s">
        <v>1</v>
      </c>
      <c r="C149" s="49"/>
      <c r="D149" s="49"/>
      <c r="E149" s="49"/>
      <c r="F149" s="49"/>
    </row>
    <row r="150" spans="1:6" ht="15" customHeight="1" thickBot="1" x14ac:dyDescent="0.3">
      <c r="A150" s="4" t="s">
        <v>58</v>
      </c>
      <c r="B150" s="45" t="s">
        <v>244</v>
      </c>
      <c r="C150" s="45"/>
      <c r="D150" s="50" t="s">
        <v>1</v>
      </c>
      <c r="E150" s="51"/>
      <c r="F150" s="52"/>
    </row>
    <row r="151" spans="1:6" ht="32.1" customHeight="1" thickBot="1" x14ac:dyDescent="0.3">
      <c r="A151" s="2" t="s">
        <v>44</v>
      </c>
      <c r="B151" s="53" t="s">
        <v>45</v>
      </c>
      <c r="C151" s="53"/>
      <c r="D151" s="53" t="s">
        <v>46</v>
      </c>
      <c r="E151" s="53"/>
      <c r="F151" s="53"/>
    </row>
    <row r="152" spans="1:6" ht="15" customHeight="1" x14ac:dyDescent="0.25">
      <c r="A152" s="3" t="s">
        <v>133</v>
      </c>
      <c r="B152" s="45"/>
      <c r="C152" s="45"/>
      <c r="D152" s="54"/>
      <c r="E152" s="55"/>
      <c r="F152" s="56"/>
    </row>
    <row r="153" spans="1:6" ht="15" customHeight="1" x14ac:dyDescent="0.25">
      <c r="A153" s="4" t="s">
        <v>47</v>
      </c>
      <c r="B153" s="45">
        <v>10</v>
      </c>
      <c r="C153" s="45"/>
      <c r="D153" s="57">
        <f>B153</f>
        <v>10</v>
      </c>
      <c r="E153" s="58"/>
      <c r="F153" s="59"/>
    </row>
    <row r="154" spans="1:6" ht="15" customHeight="1" thickBot="1" x14ac:dyDescent="0.3">
      <c r="A154" s="4" t="s">
        <v>48</v>
      </c>
      <c r="B154" s="45">
        <v>22</v>
      </c>
      <c r="C154" s="45"/>
      <c r="D154" s="46"/>
      <c r="E154" s="47"/>
      <c r="F154" s="48"/>
    </row>
    <row r="155" spans="1:6" ht="15" customHeight="1" thickBot="1" x14ac:dyDescent="0.3">
      <c r="A155" s="8" t="s">
        <v>1</v>
      </c>
      <c r="B155" s="49" t="s">
        <v>1</v>
      </c>
      <c r="C155" s="49"/>
      <c r="D155" s="49"/>
      <c r="E155" s="49"/>
      <c r="F155" s="49"/>
    </row>
    <row r="156" spans="1:6" ht="15" customHeight="1" thickBot="1" x14ac:dyDescent="0.3">
      <c r="A156" s="4" t="s">
        <v>58</v>
      </c>
      <c r="B156" s="45" t="s">
        <v>150</v>
      </c>
      <c r="C156" s="45"/>
      <c r="D156" s="50" t="s">
        <v>1</v>
      </c>
      <c r="E156" s="51"/>
      <c r="F156" s="52"/>
    </row>
    <row r="157" spans="1:6" ht="32.1" customHeight="1" thickBot="1" x14ac:dyDescent="0.3">
      <c r="A157" s="2" t="s">
        <v>44</v>
      </c>
      <c r="B157" s="53" t="s">
        <v>45</v>
      </c>
      <c r="C157" s="53"/>
      <c r="D157" s="53" t="s">
        <v>46</v>
      </c>
      <c r="E157" s="53"/>
      <c r="F157" s="53"/>
    </row>
    <row r="158" spans="1:6" ht="15" customHeight="1" x14ac:dyDescent="0.25">
      <c r="A158" s="3" t="s">
        <v>230</v>
      </c>
      <c r="B158" s="45"/>
      <c r="C158" s="45"/>
      <c r="D158" s="54"/>
      <c r="E158" s="55"/>
      <c r="F158" s="56"/>
    </row>
    <row r="159" spans="1:6" ht="15" customHeight="1" x14ac:dyDescent="0.25">
      <c r="A159" s="4" t="s">
        <v>47</v>
      </c>
      <c r="B159" s="45">
        <v>5</v>
      </c>
      <c r="C159" s="45"/>
      <c r="D159" s="57">
        <f>B159</f>
        <v>5</v>
      </c>
      <c r="E159" s="58"/>
      <c r="F159" s="59"/>
    </row>
    <row r="160" spans="1:6" ht="15" customHeight="1" thickBot="1" x14ac:dyDescent="0.3">
      <c r="A160" s="4" t="s">
        <v>48</v>
      </c>
      <c r="B160" s="45">
        <v>33</v>
      </c>
      <c r="C160" s="45"/>
      <c r="D160" s="46"/>
      <c r="E160" s="47"/>
      <c r="F160" s="48"/>
    </row>
    <row r="161" spans="1:6" ht="15" customHeight="1" thickBot="1" x14ac:dyDescent="0.3">
      <c r="A161" s="8" t="s">
        <v>1</v>
      </c>
      <c r="B161" s="49" t="s">
        <v>1</v>
      </c>
      <c r="C161" s="49"/>
      <c r="D161" s="49"/>
      <c r="E161" s="49"/>
      <c r="F161" s="49"/>
    </row>
    <row r="162" spans="1:6" ht="15" customHeight="1" thickBot="1" x14ac:dyDescent="0.3">
      <c r="A162" s="4" t="s">
        <v>58</v>
      </c>
      <c r="B162" s="45" t="s">
        <v>245</v>
      </c>
      <c r="C162" s="45"/>
      <c r="D162" s="50" t="s">
        <v>1</v>
      </c>
      <c r="E162" s="51"/>
      <c r="F162" s="52"/>
    </row>
    <row r="163" spans="1:6" ht="32.1" customHeight="1" thickBot="1" x14ac:dyDescent="0.3">
      <c r="A163" s="2" t="s">
        <v>44</v>
      </c>
      <c r="B163" s="53" t="s">
        <v>45</v>
      </c>
      <c r="C163" s="53"/>
      <c r="D163" s="53" t="s">
        <v>46</v>
      </c>
      <c r="E163" s="53"/>
      <c r="F163" s="53"/>
    </row>
    <row r="164" spans="1:6" ht="15" customHeight="1" x14ac:dyDescent="0.25">
      <c r="A164" s="3" t="s">
        <v>231</v>
      </c>
      <c r="B164" s="45"/>
      <c r="C164" s="45"/>
      <c r="D164" s="54"/>
      <c r="E164" s="55"/>
      <c r="F164" s="56"/>
    </row>
    <row r="165" spans="1:6" ht="15" customHeight="1" x14ac:dyDescent="0.25">
      <c r="A165" s="4" t="s">
        <v>47</v>
      </c>
      <c r="B165" s="45">
        <v>2</v>
      </c>
      <c r="C165" s="45"/>
      <c r="D165" s="57">
        <f>B165</f>
        <v>2</v>
      </c>
      <c r="E165" s="58"/>
      <c r="F165" s="59"/>
    </row>
    <row r="166" spans="1:6" ht="15" customHeight="1" thickBot="1" x14ac:dyDescent="0.3">
      <c r="A166" s="4" t="s">
        <v>48</v>
      </c>
      <c r="B166" s="45">
        <v>50</v>
      </c>
      <c r="C166" s="45"/>
      <c r="D166" s="46"/>
      <c r="E166" s="47"/>
      <c r="F166" s="48"/>
    </row>
    <row r="167" spans="1:6" ht="15" customHeight="1" thickBot="1" x14ac:dyDescent="0.3">
      <c r="A167" s="8" t="s">
        <v>1</v>
      </c>
      <c r="B167" s="49" t="s">
        <v>1</v>
      </c>
      <c r="C167" s="49"/>
      <c r="D167" s="49"/>
      <c r="E167" s="49"/>
      <c r="F167" s="49"/>
    </row>
    <row r="168" spans="1:6" ht="15" customHeight="1" thickBot="1" x14ac:dyDescent="0.3">
      <c r="A168" s="4" t="s">
        <v>58</v>
      </c>
      <c r="B168" s="45" t="s">
        <v>246</v>
      </c>
      <c r="C168" s="45"/>
      <c r="D168" s="50" t="s">
        <v>1</v>
      </c>
      <c r="E168" s="51"/>
      <c r="F168" s="52"/>
    </row>
    <row r="169" spans="1:6" ht="32.1" customHeight="1" thickBot="1" x14ac:dyDescent="0.3">
      <c r="A169" s="2" t="s">
        <v>44</v>
      </c>
      <c r="B169" s="53" t="s">
        <v>45</v>
      </c>
      <c r="C169" s="53"/>
      <c r="D169" s="53" t="s">
        <v>46</v>
      </c>
      <c r="E169" s="53"/>
      <c r="F169" s="53"/>
    </row>
    <row r="170" spans="1:6" ht="15" customHeight="1" x14ac:dyDescent="0.25">
      <c r="A170" s="3" t="s">
        <v>232</v>
      </c>
      <c r="B170" s="45"/>
      <c r="C170" s="45"/>
      <c r="D170" s="54"/>
      <c r="E170" s="55"/>
      <c r="F170" s="56"/>
    </row>
    <row r="171" spans="1:6" ht="15" customHeight="1" x14ac:dyDescent="0.25">
      <c r="A171" s="4" t="s">
        <v>47</v>
      </c>
      <c r="B171" s="45">
        <v>5</v>
      </c>
      <c r="C171" s="45"/>
      <c r="D171" s="57">
        <f>B171</f>
        <v>5</v>
      </c>
      <c r="E171" s="58"/>
      <c r="F171" s="59"/>
    </row>
    <row r="172" spans="1:6" ht="15" customHeight="1" thickBot="1" x14ac:dyDescent="0.3">
      <c r="A172" s="4" t="s">
        <v>48</v>
      </c>
      <c r="B172" s="45">
        <v>59</v>
      </c>
      <c r="C172" s="45"/>
      <c r="D172" s="46"/>
      <c r="E172" s="47"/>
      <c r="F172" s="48"/>
    </row>
    <row r="173" spans="1:6" ht="15" customHeight="1" thickBot="1" x14ac:dyDescent="0.3">
      <c r="A173" s="8" t="s">
        <v>1</v>
      </c>
      <c r="B173" s="49" t="s">
        <v>1</v>
      </c>
      <c r="C173" s="49"/>
      <c r="D173" s="49"/>
      <c r="E173" s="49"/>
      <c r="F173" s="49"/>
    </row>
    <row r="174" spans="1:6" ht="15" customHeight="1" thickBot="1" x14ac:dyDescent="0.3">
      <c r="A174" s="4" t="s">
        <v>58</v>
      </c>
      <c r="B174" s="45" t="s">
        <v>247</v>
      </c>
      <c r="C174" s="45"/>
      <c r="D174" s="50" t="s">
        <v>1</v>
      </c>
      <c r="E174" s="51"/>
      <c r="F174" s="52"/>
    </row>
    <row r="175" spans="1:6" ht="32.1" customHeight="1" thickBot="1" x14ac:dyDescent="0.3">
      <c r="A175" s="2" t="s">
        <v>44</v>
      </c>
      <c r="B175" s="53" t="s">
        <v>45</v>
      </c>
      <c r="C175" s="53"/>
      <c r="D175" s="53" t="s">
        <v>46</v>
      </c>
      <c r="E175" s="53"/>
      <c r="F175" s="53"/>
    </row>
    <row r="176" spans="1:6" ht="15" customHeight="1" x14ac:dyDescent="0.25">
      <c r="A176" s="3" t="s">
        <v>233</v>
      </c>
      <c r="B176" s="45"/>
      <c r="C176" s="45"/>
      <c r="D176" s="54"/>
      <c r="E176" s="55"/>
      <c r="F176" s="56"/>
    </row>
    <row r="177" spans="1:6" ht="15" customHeight="1" x14ac:dyDescent="0.25">
      <c r="A177" s="4" t="s">
        <v>47</v>
      </c>
      <c r="B177" s="45">
        <v>10</v>
      </c>
      <c r="C177" s="45"/>
      <c r="D177" s="57">
        <f>B177</f>
        <v>10</v>
      </c>
      <c r="E177" s="58"/>
      <c r="F177" s="59"/>
    </row>
    <row r="178" spans="1:6" ht="15" customHeight="1" thickBot="1" x14ac:dyDescent="0.3">
      <c r="A178" s="4" t="s">
        <v>48</v>
      </c>
      <c r="B178" s="45">
        <v>67</v>
      </c>
      <c r="C178" s="45"/>
      <c r="D178" s="46"/>
      <c r="E178" s="47"/>
      <c r="F178" s="48"/>
    </row>
    <row r="179" spans="1:6" ht="15" customHeight="1" thickBot="1" x14ac:dyDescent="0.3">
      <c r="A179" s="8" t="s">
        <v>1</v>
      </c>
      <c r="B179" s="49" t="s">
        <v>1</v>
      </c>
      <c r="C179" s="49"/>
      <c r="D179" s="49"/>
      <c r="E179" s="49"/>
      <c r="F179" s="49"/>
    </row>
    <row r="180" spans="1:6" ht="15" customHeight="1" thickBot="1" x14ac:dyDescent="0.3">
      <c r="A180" s="4" t="s">
        <v>58</v>
      </c>
      <c r="B180" s="45" t="s">
        <v>248</v>
      </c>
      <c r="C180" s="45"/>
      <c r="D180" s="50" t="s">
        <v>1</v>
      </c>
      <c r="E180" s="51"/>
      <c r="F180" s="52"/>
    </row>
    <row r="181" spans="1:6" ht="32.1" customHeight="1" thickBot="1" x14ac:dyDescent="0.3">
      <c r="A181" s="2" t="s">
        <v>44</v>
      </c>
      <c r="B181" s="53" t="s">
        <v>45</v>
      </c>
      <c r="C181" s="53"/>
      <c r="D181" s="53" t="s">
        <v>46</v>
      </c>
      <c r="E181" s="53"/>
      <c r="F181" s="53"/>
    </row>
    <row r="182" spans="1:6" ht="15" customHeight="1" x14ac:dyDescent="0.25">
      <c r="A182" s="3" t="s">
        <v>234</v>
      </c>
      <c r="B182" s="45"/>
      <c r="C182" s="45"/>
      <c r="D182" s="54"/>
      <c r="E182" s="55"/>
      <c r="F182" s="56"/>
    </row>
    <row r="183" spans="1:6" ht="15" customHeight="1" x14ac:dyDescent="0.25">
      <c r="A183" s="4" t="s">
        <v>47</v>
      </c>
      <c r="B183" s="45">
        <v>10</v>
      </c>
      <c r="C183" s="45"/>
      <c r="D183" s="57">
        <f>B183</f>
        <v>10</v>
      </c>
      <c r="E183" s="58"/>
      <c r="F183" s="59"/>
    </row>
    <row r="184" spans="1:6" ht="15" customHeight="1" thickBot="1" x14ac:dyDescent="0.3">
      <c r="A184" s="4" t="s">
        <v>48</v>
      </c>
      <c r="B184" s="45">
        <v>59</v>
      </c>
      <c r="C184" s="45"/>
      <c r="D184" s="46"/>
      <c r="E184" s="47"/>
      <c r="F184" s="48"/>
    </row>
    <row r="185" spans="1:6" ht="15" customHeight="1" thickBot="1" x14ac:dyDescent="0.3">
      <c r="A185" s="8" t="s">
        <v>1</v>
      </c>
      <c r="B185" s="49" t="s">
        <v>1</v>
      </c>
      <c r="C185" s="49"/>
      <c r="D185" s="49"/>
      <c r="E185" s="49"/>
      <c r="F185" s="49"/>
    </row>
    <row r="186" spans="1:6" ht="24" customHeight="1" thickBot="1" x14ac:dyDescent="0.3">
      <c r="A186" s="4" t="s">
        <v>58</v>
      </c>
      <c r="B186" s="45" t="s">
        <v>249</v>
      </c>
      <c r="C186" s="45"/>
      <c r="D186" s="50" t="s">
        <v>1</v>
      </c>
      <c r="E186" s="51"/>
      <c r="F186" s="52"/>
    </row>
    <row r="187" spans="1:6" ht="32.1" customHeight="1" thickBot="1" x14ac:dyDescent="0.3">
      <c r="A187" s="2" t="s">
        <v>44</v>
      </c>
      <c r="B187" s="53" t="s">
        <v>45</v>
      </c>
      <c r="C187" s="53"/>
      <c r="D187" s="53" t="s">
        <v>46</v>
      </c>
      <c r="E187" s="53"/>
      <c r="F187" s="53"/>
    </row>
    <row r="188" spans="1:6" ht="15" customHeight="1" x14ac:dyDescent="0.25">
      <c r="A188" s="3" t="s">
        <v>235</v>
      </c>
      <c r="B188" s="45"/>
      <c r="C188" s="45"/>
      <c r="D188" s="54"/>
      <c r="E188" s="55"/>
      <c r="F188" s="56"/>
    </row>
    <row r="189" spans="1:6" ht="15" customHeight="1" x14ac:dyDescent="0.25">
      <c r="A189" s="4" t="s">
        <v>47</v>
      </c>
      <c r="B189" s="45">
        <v>5</v>
      </c>
      <c r="C189" s="45"/>
      <c r="D189" s="57">
        <f>B189</f>
        <v>5</v>
      </c>
      <c r="E189" s="58"/>
      <c r="F189" s="59"/>
    </row>
    <row r="190" spans="1:6" ht="15" customHeight="1" thickBot="1" x14ac:dyDescent="0.3">
      <c r="A190" s="4" t="s">
        <v>48</v>
      </c>
      <c r="B190" s="45">
        <v>345</v>
      </c>
      <c r="C190" s="45"/>
      <c r="D190" s="46"/>
      <c r="E190" s="47"/>
      <c r="F190" s="48"/>
    </row>
    <row r="191" spans="1:6" ht="15" customHeight="1" thickBot="1" x14ac:dyDescent="0.3">
      <c r="A191" s="8" t="s">
        <v>1</v>
      </c>
      <c r="B191" s="49" t="s">
        <v>1</v>
      </c>
      <c r="C191" s="49"/>
      <c r="D191" s="49"/>
      <c r="E191" s="49"/>
      <c r="F191" s="49"/>
    </row>
    <row r="192" spans="1:6" ht="15" customHeight="1" thickBot="1" x14ac:dyDescent="0.3">
      <c r="A192" s="4" t="s">
        <v>58</v>
      </c>
      <c r="B192" s="45" t="s">
        <v>250</v>
      </c>
      <c r="C192" s="45"/>
      <c r="D192" s="50" t="s">
        <v>1</v>
      </c>
      <c r="E192" s="51"/>
      <c r="F192" s="52"/>
    </row>
    <row r="193" spans="1:6" ht="20.100000000000001" customHeight="1" x14ac:dyDescent="0.25">
      <c r="A193" s="1" t="s">
        <v>70</v>
      </c>
      <c r="B193" t="s">
        <v>1</v>
      </c>
      <c r="C193" t="s">
        <v>1</v>
      </c>
      <c r="D193" t="s">
        <v>1</v>
      </c>
      <c r="E193" t="s">
        <v>1</v>
      </c>
    </row>
    <row r="194" spans="1:6" ht="32.1" customHeight="1" thickBot="1" x14ac:dyDescent="0.3">
      <c r="A194" s="10" t="s">
        <v>71</v>
      </c>
      <c r="B194" s="10" t="s">
        <v>72</v>
      </c>
      <c r="C194" s="10" t="s">
        <v>73</v>
      </c>
      <c r="D194" s="10" t="s">
        <v>74</v>
      </c>
      <c r="E194" s="10" t="s">
        <v>75</v>
      </c>
      <c r="F194" s="10" t="s">
        <v>76</v>
      </c>
    </row>
    <row r="195" spans="1:6" ht="15" customHeight="1" x14ac:dyDescent="0.25">
      <c r="A195" s="4" t="s">
        <v>220</v>
      </c>
      <c r="B195" s="4" t="str">
        <f>CONCATENATE(D39, " (požadováno 1)")</f>
        <v>1 (požadováno 1)</v>
      </c>
      <c r="C195" s="5">
        <f>D40</f>
        <v>0</v>
      </c>
      <c r="D195" s="5">
        <f>D40*D39</f>
        <v>0</v>
      </c>
      <c r="E195" s="5">
        <f t="shared" ref="E195:E220" si="0">D195*(1+F195/100)</f>
        <v>0</v>
      </c>
      <c r="F195" s="5">
        <v>21</v>
      </c>
    </row>
    <row r="196" spans="1:6" ht="15" customHeight="1" x14ac:dyDescent="0.25">
      <c r="A196" s="4" t="s">
        <v>120</v>
      </c>
      <c r="B196" s="4" t="str">
        <f>CONCATENATE(D45, " (požadováno 1)")</f>
        <v>1 (požadováno 1)</v>
      </c>
      <c r="C196" s="6">
        <f>D46</f>
        <v>0</v>
      </c>
      <c r="D196" s="6">
        <f>D46*D45</f>
        <v>0</v>
      </c>
      <c r="E196" s="6">
        <f t="shared" si="0"/>
        <v>0</v>
      </c>
      <c r="F196" s="6">
        <v>21</v>
      </c>
    </row>
    <row r="197" spans="1:6" ht="15" customHeight="1" x14ac:dyDescent="0.25">
      <c r="A197" s="4" t="s">
        <v>121</v>
      </c>
      <c r="B197" s="4" t="str">
        <f>CONCATENATE(D51, " (požadováno 20)")</f>
        <v>20 (požadováno 20)</v>
      </c>
      <c r="C197" s="6">
        <f>D52</f>
        <v>0</v>
      </c>
      <c r="D197" s="6">
        <f>D52*D51</f>
        <v>0</v>
      </c>
      <c r="E197" s="6">
        <f t="shared" si="0"/>
        <v>0</v>
      </c>
      <c r="F197" s="6">
        <v>21</v>
      </c>
    </row>
    <row r="198" spans="1:6" ht="15" customHeight="1" x14ac:dyDescent="0.25">
      <c r="A198" s="4" t="s">
        <v>221</v>
      </c>
      <c r="B198" s="4" t="str">
        <f>CONCATENATE(D57, " (požadováno 5)")</f>
        <v>5 (požadováno 5)</v>
      </c>
      <c r="C198" s="6">
        <f>D58</f>
        <v>0</v>
      </c>
      <c r="D198" s="6">
        <f>D58*D57</f>
        <v>0</v>
      </c>
      <c r="E198" s="6">
        <f t="shared" si="0"/>
        <v>0</v>
      </c>
      <c r="F198" s="6">
        <v>21</v>
      </c>
    </row>
    <row r="199" spans="1:6" ht="15" customHeight="1" x14ac:dyDescent="0.25">
      <c r="A199" s="4" t="s">
        <v>222</v>
      </c>
      <c r="B199" s="4" t="str">
        <f>CONCATENATE(D63, " (požadováno 10)")</f>
        <v>10 (požadováno 10)</v>
      </c>
      <c r="C199" s="6">
        <f>D64</f>
        <v>0</v>
      </c>
      <c r="D199" s="6">
        <f>D64*D63</f>
        <v>0</v>
      </c>
      <c r="E199" s="6">
        <f t="shared" si="0"/>
        <v>0</v>
      </c>
      <c r="F199" s="6">
        <v>21</v>
      </c>
    </row>
    <row r="200" spans="1:6" ht="15" customHeight="1" x14ac:dyDescent="0.25">
      <c r="A200" s="4" t="s">
        <v>129</v>
      </c>
      <c r="B200" s="4" t="str">
        <f>CONCATENATE(D69, " (požadováno 5)")</f>
        <v>5 (požadováno 5)</v>
      </c>
      <c r="C200" s="6">
        <f>D70</f>
        <v>0</v>
      </c>
      <c r="D200" s="6">
        <f>D70*D69</f>
        <v>0</v>
      </c>
      <c r="E200" s="6">
        <f t="shared" si="0"/>
        <v>0</v>
      </c>
      <c r="F200" s="6">
        <v>21</v>
      </c>
    </row>
    <row r="201" spans="1:6" ht="15" customHeight="1" x14ac:dyDescent="0.25">
      <c r="A201" s="4" t="s">
        <v>130</v>
      </c>
      <c r="B201" s="4" t="str">
        <f>CONCATENATE(D75, " (požadováno 5)")</f>
        <v>5 (požadováno 5)</v>
      </c>
      <c r="C201" s="6">
        <f>D76</f>
        <v>0</v>
      </c>
      <c r="D201" s="6">
        <f>D76*D75</f>
        <v>0</v>
      </c>
      <c r="E201" s="6">
        <f t="shared" si="0"/>
        <v>0</v>
      </c>
      <c r="F201" s="6">
        <v>21</v>
      </c>
    </row>
    <row r="202" spans="1:6" ht="15" customHeight="1" x14ac:dyDescent="0.25">
      <c r="A202" s="4" t="s">
        <v>131</v>
      </c>
      <c r="B202" s="4" t="str">
        <f>CONCATENATE(D81, " (požadováno 5)")</f>
        <v>5 (požadováno 5)</v>
      </c>
      <c r="C202" s="6">
        <f>D82</f>
        <v>0</v>
      </c>
      <c r="D202" s="6">
        <f>D82*D81</f>
        <v>0</v>
      </c>
      <c r="E202" s="6">
        <f t="shared" si="0"/>
        <v>0</v>
      </c>
      <c r="F202" s="6">
        <v>21</v>
      </c>
    </row>
    <row r="203" spans="1:6" ht="15" customHeight="1" x14ac:dyDescent="0.25">
      <c r="A203" s="4" t="s">
        <v>132</v>
      </c>
      <c r="B203" s="4" t="str">
        <f>CONCATENATE(D87, " (požadováno 20)")</f>
        <v>20 (požadováno 20)</v>
      </c>
      <c r="C203" s="6">
        <f>D88</f>
        <v>0</v>
      </c>
      <c r="D203" s="6">
        <f>D88*D87</f>
        <v>0</v>
      </c>
      <c r="E203" s="6">
        <f t="shared" si="0"/>
        <v>0</v>
      </c>
      <c r="F203" s="6">
        <v>21</v>
      </c>
    </row>
    <row r="204" spans="1:6" ht="15" customHeight="1" x14ac:dyDescent="0.25">
      <c r="A204" s="4" t="s">
        <v>133</v>
      </c>
      <c r="B204" s="4" t="str">
        <f>CONCATENATE(D93, " (požadováno 10)")</f>
        <v>10 (požadováno 10)</v>
      </c>
      <c r="C204" s="6">
        <f>D94</f>
        <v>0</v>
      </c>
      <c r="D204" s="6">
        <f>D94*D93</f>
        <v>0</v>
      </c>
      <c r="E204" s="6">
        <f t="shared" si="0"/>
        <v>0</v>
      </c>
      <c r="F204" s="6">
        <v>21</v>
      </c>
    </row>
    <row r="205" spans="1:6" ht="15" customHeight="1" x14ac:dyDescent="0.25">
      <c r="A205" s="4" t="s">
        <v>134</v>
      </c>
      <c r="B205" s="4" t="str">
        <f>CONCATENATE(D99, " (požadováno 2)")</f>
        <v>2 (požadováno 2)</v>
      </c>
      <c r="C205" s="6">
        <f>D100</f>
        <v>0</v>
      </c>
      <c r="D205" s="6">
        <f>D100*D99</f>
        <v>0</v>
      </c>
      <c r="E205" s="6">
        <f t="shared" si="0"/>
        <v>0</v>
      </c>
      <c r="F205" s="6">
        <v>21</v>
      </c>
    </row>
    <row r="206" spans="1:6" ht="15" customHeight="1" x14ac:dyDescent="0.25">
      <c r="A206" s="4" t="s">
        <v>135</v>
      </c>
      <c r="B206" s="4" t="str">
        <f>CONCATENATE(D105, " (požadováno 2)")</f>
        <v>2 (požadováno 2)</v>
      </c>
      <c r="C206" s="6">
        <f>D106</f>
        <v>0</v>
      </c>
      <c r="D206" s="6">
        <f>D106*D105</f>
        <v>0</v>
      </c>
      <c r="E206" s="6">
        <f t="shared" si="0"/>
        <v>0</v>
      </c>
      <c r="F206" s="6">
        <v>21</v>
      </c>
    </row>
    <row r="207" spans="1:6" ht="15" customHeight="1" x14ac:dyDescent="0.25">
      <c r="A207" s="4" t="s">
        <v>223</v>
      </c>
      <c r="B207" s="4" t="str">
        <f>CONCATENATE(D111, " (požadováno 4)")</f>
        <v>4 (požadováno 4)</v>
      </c>
      <c r="C207" s="6">
        <f>D112</f>
        <v>0</v>
      </c>
      <c r="D207" s="6">
        <f>D112*D111</f>
        <v>0</v>
      </c>
      <c r="E207" s="6">
        <f t="shared" si="0"/>
        <v>0</v>
      </c>
      <c r="F207" s="6">
        <v>21</v>
      </c>
    </row>
    <row r="208" spans="1:6" ht="15" customHeight="1" x14ac:dyDescent="0.25">
      <c r="A208" s="4" t="s">
        <v>224</v>
      </c>
      <c r="B208" s="4" t="str">
        <f>CONCATENATE(D117, " (požadováno 5)")</f>
        <v>5 (požadováno 5)</v>
      </c>
      <c r="C208" s="6">
        <f>D118</f>
        <v>0</v>
      </c>
      <c r="D208" s="6">
        <f>D118*D117</f>
        <v>0</v>
      </c>
      <c r="E208" s="6">
        <f t="shared" si="0"/>
        <v>0</v>
      </c>
      <c r="F208" s="6">
        <v>21</v>
      </c>
    </row>
    <row r="209" spans="1:6" ht="15" customHeight="1" x14ac:dyDescent="0.25">
      <c r="A209" s="4" t="s">
        <v>225</v>
      </c>
      <c r="B209" s="4" t="str">
        <f>CONCATENATE(D123, " (požadováno 10)")</f>
        <v>10 (požadováno 10)</v>
      </c>
      <c r="C209" s="6">
        <f>D124</f>
        <v>0</v>
      </c>
      <c r="D209" s="6">
        <f>D124*D123</f>
        <v>0</v>
      </c>
      <c r="E209" s="6">
        <f t="shared" si="0"/>
        <v>0</v>
      </c>
      <c r="F209" s="6">
        <v>21</v>
      </c>
    </row>
    <row r="210" spans="1:6" ht="15" customHeight="1" x14ac:dyDescent="0.25">
      <c r="A210" s="4" t="s">
        <v>226</v>
      </c>
      <c r="B210" s="4" t="str">
        <f>CONCATENATE(D129, " (požadováno 10)")</f>
        <v>10 (požadováno 10)</v>
      </c>
      <c r="C210" s="6">
        <f>D130</f>
        <v>0</v>
      </c>
      <c r="D210" s="6">
        <f>D130*D129</f>
        <v>0</v>
      </c>
      <c r="E210" s="6">
        <f t="shared" si="0"/>
        <v>0</v>
      </c>
      <c r="F210" s="6">
        <v>21</v>
      </c>
    </row>
    <row r="211" spans="1:6" ht="15" customHeight="1" x14ac:dyDescent="0.25">
      <c r="A211" s="4" t="s">
        <v>227</v>
      </c>
      <c r="B211" s="4" t="str">
        <f>CONCATENATE(D135, " (požadováno 1)")</f>
        <v>1 (požadováno 1)</v>
      </c>
      <c r="C211" s="6">
        <f>D136</f>
        <v>0</v>
      </c>
      <c r="D211" s="6">
        <f>D136*D135</f>
        <v>0</v>
      </c>
      <c r="E211" s="6">
        <f t="shared" si="0"/>
        <v>0</v>
      </c>
      <c r="F211" s="6">
        <v>21</v>
      </c>
    </row>
    <row r="212" spans="1:6" ht="15" customHeight="1" x14ac:dyDescent="0.25">
      <c r="A212" s="4" t="s">
        <v>228</v>
      </c>
      <c r="B212" s="4" t="str">
        <f>CONCATENATE(D141, " (požadováno 5)")</f>
        <v>5 (požadováno 5)</v>
      </c>
      <c r="C212" s="6">
        <f>D142</f>
        <v>0</v>
      </c>
      <c r="D212" s="6">
        <f>D142*D141</f>
        <v>0</v>
      </c>
      <c r="E212" s="6">
        <f t="shared" si="0"/>
        <v>0</v>
      </c>
      <c r="F212" s="6">
        <v>21</v>
      </c>
    </row>
    <row r="213" spans="1:6" ht="15" customHeight="1" x14ac:dyDescent="0.25">
      <c r="A213" s="4" t="s">
        <v>229</v>
      </c>
      <c r="B213" s="4" t="str">
        <f>CONCATENATE(D147, " (požadováno 3)")</f>
        <v>3 (požadováno 3)</v>
      </c>
      <c r="C213" s="6">
        <f>D148</f>
        <v>0</v>
      </c>
      <c r="D213" s="6">
        <f>D148*D147</f>
        <v>0</v>
      </c>
      <c r="E213" s="6">
        <f t="shared" si="0"/>
        <v>0</v>
      </c>
      <c r="F213" s="6">
        <v>21</v>
      </c>
    </row>
    <row r="214" spans="1:6" ht="15" customHeight="1" x14ac:dyDescent="0.25">
      <c r="A214" s="4" t="s">
        <v>133</v>
      </c>
      <c r="B214" s="4" t="str">
        <f>CONCATENATE(D153, " (požadováno 10)")</f>
        <v>10 (požadováno 10)</v>
      </c>
      <c r="C214" s="6">
        <f>D154</f>
        <v>0</v>
      </c>
      <c r="D214" s="6">
        <f>D154*D153</f>
        <v>0</v>
      </c>
      <c r="E214" s="6">
        <f t="shared" si="0"/>
        <v>0</v>
      </c>
      <c r="F214" s="6">
        <v>21</v>
      </c>
    </row>
    <row r="215" spans="1:6" ht="15" customHeight="1" x14ac:dyDescent="0.25">
      <c r="A215" s="4" t="s">
        <v>230</v>
      </c>
      <c r="B215" s="4" t="str">
        <f>CONCATENATE(D159, " (požadováno 5)")</f>
        <v>5 (požadováno 5)</v>
      </c>
      <c r="C215" s="6">
        <f>D160</f>
        <v>0</v>
      </c>
      <c r="D215" s="6">
        <f>D160*D159</f>
        <v>0</v>
      </c>
      <c r="E215" s="6">
        <f t="shared" si="0"/>
        <v>0</v>
      </c>
      <c r="F215" s="6">
        <v>21</v>
      </c>
    </row>
    <row r="216" spans="1:6" ht="15" customHeight="1" x14ac:dyDescent="0.25">
      <c r="A216" s="4" t="s">
        <v>231</v>
      </c>
      <c r="B216" s="4" t="str">
        <f>CONCATENATE(D165, " (požadováno 2)")</f>
        <v>2 (požadováno 2)</v>
      </c>
      <c r="C216" s="6">
        <f>D166</f>
        <v>0</v>
      </c>
      <c r="D216" s="6">
        <f>D166*D165</f>
        <v>0</v>
      </c>
      <c r="E216" s="6">
        <f t="shared" si="0"/>
        <v>0</v>
      </c>
      <c r="F216" s="6">
        <v>21</v>
      </c>
    </row>
    <row r="217" spans="1:6" ht="15" customHeight="1" x14ac:dyDescent="0.25">
      <c r="A217" s="4" t="s">
        <v>232</v>
      </c>
      <c r="B217" s="4" t="str">
        <f>CONCATENATE(D171, " (požadováno 5)")</f>
        <v>5 (požadováno 5)</v>
      </c>
      <c r="C217" s="6">
        <f>D172</f>
        <v>0</v>
      </c>
      <c r="D217" s="6">
        <f>D172*D171</f>
        <v>0</v>
      </c>
      <c r="E217" s="6">
        <f t="shared" si="0"/>
        <v>0</v>
      </c>
      <c r="F217" s="6">
        <v>21</v>
      </c>
    </row>
    <row r="218" spans="1:6" ht="15" customHeight="1" x14ac:dyDescent="0.25">
      <c r="A218" s="4" t="s">
        <v>233</v>
      </c>
      <c r="B218" s="4" t="str">
        <f>CONCATENATE(D177, " (požadováno 10)")</f>
        <v>10 (požadováno 10)</v>
      </c>
      <c r="C218" s="6">
        <f>D178</f>
        <v>0</v>
      </c>
      <c r="D218" s="6">
        <f>D178*D177</f>
        <v>0</v>
      </c>
      <c r="E218" s="6">
        <f t="shared" si="0"/>
        <v>0</v>
      </c>
      <c r="F218" s="6">
        <v>21</v>
      </c>
    </row>
    <row r="219" spans="1:6" ht="15" customHeight="1" x14ac:dyDescent="0.25">
      <c r="A219" s="4" t="s">
        <v>234</v>
      </c>
      <c r="B219" s="4" t="str">
        <f>CONCATENATE(D183, " (požadováno 10)")</f>
        <v>10 (požadováno 10)</v>
      </c>
      <c r="C219" s="6">
        <f>D184</f>
        <v>0</v>
      </c>
      <c r="D219" s="6">
        <f>D184*D183</f>
        <v>0</v>
      </c>
      <c r="E219" s="6">
        <f t="shared" si="0"/>
        <v>0</v>
      </c>
      <c r="F219" s="6">
        <v>21</v>
      </c>
    </row>
    <row r="220" spans="1:6" ht="15" customHeight="1" thickBot="1" x14ac:dyDescent="0.3">
      <c r="A220" s="4" t="s">
        <v>235</v>
      </c>
      <c r="B220" s="4" t="str">
        <f>CONCATENATE(D189, " (požadováno 5)")</f>
        <v>5 (požadováno 5)</v>
      </c>
      <c r="C220" s="7">
        <f>D190</f>
        <v>0</v>
      </c>
      <c r="D220" s="7">
        <f>D190*D189</f>
        <v>0</v>
      </c>
      <c r="E220" s="7">
        <f t="shared" si="0"/>
        <v>0</v>
      </c>
      <c r="F220" s="7">
        <v>21</v>
      </c>
    </row>
    <row r="221" spans="1:6" ht="15.95" customHeight="1" thickBot="1" x14ac:dyDescent="0.3">
      <c r="A221" t="s">
        <v>1</v>
      </c>
      <c r="B221" t="s">
        <v>1</v>
      </c>
      <c r="C221" s="11" t="s">
        <v>77</v>
      </c>
      <c r="D221" s="9">
        <f>SUM(D195:D220)</f>
        <v>0</v>
      </c>
      <c r="E221" s="9">
        <f>SUM(E195:E220)</f>
        <v>0</v>
      </c>
    </row>
  </sheetData>
  <mergeCells count="372">
    <mergeCell ref="B9:C9"/>
    <mergeCell ref="D9:F9"/>
    <mergeCell ref="B10:C10"/>
    <mergeCell ref="D10:F10"/>
    <mergeCell ref="B11:C11"/>
    <mergeCell ref="D11:F11"/>
    <mergeCell ref="A3:F3"/>
    <mergeCell ref="A4:F4"/>
    <mergeCell ref="B5:C5"/>
    <mergeCell ref="B6:C6"/>
    <mergeCell ref="B8:C8"/>
    <mergeCell ref="D8:F8"/>
    <mergeCell ref="B15:C15"/>
    <mergeCell ref="D15:F15"/>
    <mergeCell ref="B16:C16"/>
    <mergeCell ref="D16:F16"/>
    <mergeCell ref="B17:C17"/>
    <mergeCell ref="D17:F17"/>
    <mergeCell ref="B12:C12"/>
    <mergeCell ref="D12:F12"/>
    <mergeCell ref="B13:C13"/>
    <mergeCell ref="D13:F13"/>
    <mergeCell ref="B14:C14"/>
    <mergeCell ref="D14:F14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33:C33"/>
    <mergeCell ref="D33:F33"/>
    <mergeCell ref="B34:C34"/>
    <mergeCell ref="D34:F34"/>
    <mergeCell ref="B35:C35"/>
    <mergeCell ref="D35:F35"/>
    <mergeCell ref="B30:C30"/>
    <mergeCell ref="D30:F30"/>
    <mergeCell ref="B31:C31"/>
    <mergeCell ref="D31:F31"/>
    <mergeCell ref="B32:C32"/>
    <mergeCell ref="D32:F32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46:C46"/>
    <mergeCell ref="D46:F46"/>
    <mergeCell ref="B47:C47"/>
    <mergeCell ref="D47:F47"/>
    <mergeCell ref="B48:C48"/>
    <mergeCell ref="D48:F48"/>
    <mergeCell ref="B43:C43"/>
    <mergeCell ref="D43:F43"/>
    <mergeCell ref="B44:C44"/>
    <mergeCell ref="D44:F44"/>
    <mergeCell ref="B45:C45"/>
    <mergeCell ref="D45:F45"/>
    <mergeCell ref="B52:C52"/>
    <mergeCell ref="D52:F52"/>
    <mergeCell ref="B53:C53"/>
    <mergeCell ref="D53:F53"/>
    <mergeCell ref="B54:C54"/>
    <mergeCell ref="D54:F54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70:C70"/>
    <mergeCell ref="D70:F70"/>
    <mergeCell ref="B71:C71"/>
    <mergeCell ref="D71:F71"/>
    <mergeCell ref="B72:C72"/>
    <mergeCell ref="D72:F72"/>
    <mergeCell ref="B67:C67"/>
    <mergeCell ref="D67:F67"/>
    <mergeCell ref="B68:C68"/>
    <mergeCell ref="D68:F68"/>
    <mergeCell ref="B69:C69"/>
    <mergeCell ref="D69:F69"/>
    <mergeCell ref="B76:C76"/>
    <mergeCell ref="D76:F76"/>
    <mergeCell ref="B77:C77"/>
    <mergeCell ref="D77:F77"/>
    <mergeCell ref="B78:C78"/>
    <mergeCell ref="D78:F78"/>
    <mergeCell ref="B73:C73"/>
    <mergeCell ref="D73:F73"/>
    <mergeCell ref="B74:C74"/>
    <mergeCell ref="D74:F74"/>
    <mergeCell ref="B75:C75"/>
    <mergeCell ref="D75:F75"/>
    <mergeCell ref="B82:C82"/>
    <mergeCell ref="D82:F82"/>
    <mergeCell ref="B83:C83"/>
    <mergeCell ref="D83:F83"/>
    <mergeCell ref="B84:C84"/>
    <mergeCell ref="D84:F84"/>
    <mergeCell ref="B79:C79"/>
    <mergeCell ref="D79:F79"/>
    <mergeCell ref="B80:C80"/>
    <mergeCell ref="D80:F80"/>
    <mergeCell ref="B81:C81"/>
    <mergeCell ref="D81:F81"/>
    <mergeCell ref="B88:C88"/>
    <mergeCell ref="D88:F88"/>
    <mergeCell ref="B89:C89"/>
    <mergeCell ref="D89:F89"/>
    <mergeCell ref="B90:C90"/>
    <mergeCell ref="D90:F90"/>
    <mergeCell ref="B85:C85"/>
    <mergeCell ref="D85:F85"/>
    <mergeCell ref="B86:C86"/>
    <mergeCell ref="D86:F86"/>
    <mergeCell ref="B87:C87"/>
    <mergeCell ref="D87:F87"/>
    <mergeCell ref="B94:C94"/>
    <mergeCell ref="D94:F94"/>
    <mergeCell ref="B95:C95"/>
    <mergeCell ref="D95:F95"/>
    <mergeCell ref="B96:C96"/>
    <mergeCell ref="D96:F96"/>
    <mergeCell ref="B91:C91"/>
    <mergeCell ref="D91:F91"/>
    <mergeCell ref="B92:C92"/>
    <mergeCell ref="D92:F92"/>
    <mergeCell ref="B93:C93"/>
    <mergeCell ref="D93:F93"/>
    <mergeCell ref="B100:C100"/>
    <mergeCell ref="D100:F100"/>
    <mergeCell ref="B101:C101"/>
    <mergeCell ref="D101:F101"/>
    <mergeCell ref="B102:C102"/>
    <mergeCell ref="D102:F102"/>
    <mergeCell ref="B97:C97"/>
    <mergeCell ref="D97:F97"/>
    <mergeCell ref="B98:C98"/>
    <mergeCell ref="D98:F98"/>
    <mergeCell ref="B99:C99"/>
    <mergeCell ref="D99:F99"/>
    <mergeCell ref="B106:C106"/>
    <mergeCell ref="D106:F106"/>
    <mergeCell ref="B107:C107"/>
    <mergeCell ref="D107:F107"/>
    <mergeCell ref="B108:C108"/>
    <mergeCell ref="D108:F108"/>
    <mergeCell ref="B103:C103"/>
    <mergeCell ref="D103:F103"/>
    <mergeCell ref="B104:C104"/>
    <mergeCell ref="D104:F104"/>
    <mergeCell ref="B105:C105"/>
    <mergeCell ref="D105:F105"/>
    <mergeCell ref="B112:C112"/>
    <mergeCell ref="D112:F112"/>
    <mergeCell ref="B113:C113"/>
    <mergeCell ref="D113:F113"/>
    <mergeCell ref="B114:C114"/>
    <mergeCell ref="D114:F114"/>
    <mergeCell ref="B109:C109"/>
    <mergeCell ref="D109:F109"/>
    <mergeCell ref="B110:C110"/>
    <mergeCell ref="D110:F110"/>
    <mergeCell ref="B111:C111"/>
    <mergeCell ref="D111:F111"/>
    <mergeCell ref="B118:C118"/>
    <mergeCell ref="D118:F118"/>
    <mergeCell ref="B119:C119"/>
    <mergeCell ref="D119:F119"/>
    <mergeCell ref="B120:C120"/>
    <mergeCell ref="D120:F120"/>
    <mergeCell ref="B115:C115"/>
    <mergeCell ref="D115:F115"/>
    <mergeCell ref="B116:C116"/>
    <mergeCell ref="D116:F116"/>
    <mergeCell ref="B117:C117"/>
    <mergeCell ref="D117:F117"/>
    <mergeCell ref="B124:C124"/>
    <mergeCell ref="D124:F124"/>
    <mergeCell ref="B125:C125"/>
    <mergeCell ref="D125:F125"/>
    <mergeCell ref="B126:C126"/>
    <mergeCell ref="D126:F126"/>
    <mergeCell ref="B121:C121"/>
    <mergeCell ref="D121:F121"/>
    <mergeCell ref="B122:C122"/>
    <mergeCell ref="D122:F122"/>
    <mergeCell ref="B123:C123"/>
    <mergeCell ref="D123:F123"/>
    <mergeCell ref="B130:C130"/>
    <mergeCell ref="D130:F130"/>
    <mergeCell ref="B131:C131"/>
    <mergeCell ref="D131:F131"/>
    <mergeCell ref="B132:C132"/>
    <mergeCell ref="D132:F132"/>
    <mergeCell ref="B127:C127"/>
    <mergeCell ref="D127:F127"/>
    <mergeCell ref="B128:C128"/>
    <mergeCell ref="D128:F128"/>
    <mergeCell ref="B129:C129"/>
    <mergeCell ref="D129:F129"/>
    <mergeCell ref="B136:C136"/>
    <mergeCell ref="D136:F136"/>
    <mergeCell ref="B137:C137"/>
    <mergeCell ref="D137:F137"/>
    <mergeCell ref="B138:C138"/>
    <mergeCell ref="D138:F138"/>
    <mergeCell ref="B133:C133"/>
    <mergeCell ref="D133:F133"/>
    <mergeCell ref="B134:C134"/>
    <mergeCell ref="D134:F134"/>
    <mergeCell ref="B135:C135"/>
    <mergeCell ref="D135:F135"/>
    <mergeCell ref="B142:C142"/>
    <mergeCell ref="D142:F142"/>
    <mergeCell ref="B143:C143"/>
    <mergeCell ref="D143:F143"/>
    <mergeCell ref="B144:C144"/>
    <mergeCell ref="D144:F144"/>
    <mergeCell ref="B139:C139"/>
    <mergeCell ref="D139:F139"/>
    <mergeCell ref="B140:C140"/>
    <mergeCell ref="D140:F140"/>
    <mergeCell ref="B141:C141"/>
    <mergeCell ref="D141:F141"/>
    <mergeCell ref="B148:C148"/>
    <mergeCell ref="D148:F148"/>
    <mergeCell ref="B149:C149"/>
    <mergeCell ref="D149:F149"/>
    <mergeCell ref="B150:C150"/>
    <mergeCell ref="D150:F150"/>
    <mergeCell ref="B145:C145"/>
    <mergeCell ref="D145:F145"/>
    <mergeCell ref="B146:C146"/>
    <mergeCell ref="D146:F146"/>
    <mergeCell ref="B147:C147"/>
    <mergeCell ref="D147:F147"/>
    <mergeCell ref="B154:C154"/>
    <mergeCell ref="D154:F154"/>
    <mergeCell ref="B155:C155"/>
    <mergeCell ref="D155:F155"/>
    <mergeCell ref="B156:C156"/>
    <mergeCell ref="D156:F156"/>
    <mergeCell ref="B151:C151"/>
    <mergeCell ref="D151:F151"/>
    <mergeCell ref="B152:C152"/>
    <mergeCell ref="D152:F152"/>
    <mergeCell ref="B153:C153"/>
    <mergeCell ref="D153:F153"/>
    <mergeCell ref="B160:C160"/>
    <mergeCell ref="D160:F160"/>
    <mergeCell ref="B161:C161"/>
    <mergeCell ref="D161:F161"/>
    <mergeCell ref="B162:C162"/>
    <mergeCell ref="D162:F162"/>
    <mergeCell ref="B157:C157"/>
    <mergeCell ref="D157:F157"/>
    <mergeCell ref="B158:C158"/>
    <mergeCell ref="D158:F158"/>
    <mergeCell ref="B159:C159"/>
    <mergeCell ref="D159:F159"/>
    <mergeCell ref="B166:C166"/>
    <mergeCell ref="D166:F166"/>
    <mergeCell ref="B167:C167"/>
    <mergeCell ref="D167:F167"/>
    <mergeCell ref="B168:C168"/>
    <mergeCell ref="D168:F168"/>
    <mergeCell ref="B163:C163"/>
    <mergeCell ref="D163:F163"/>
    <mergeCell ref="B164:C164"/>
    <mergeCell ref="D164:F164"/>
    <mergeCell ref="B165:C165"/>
    <mergeCell ref="D165:F165"/>
    <mergeCell ref="B172:C172"/>
    <mergeCell ref="D172:F172"/>
    <mergeCell ref="B173:C173"/>
    <mergeCell ref="D173:F173"/>
    <mergeCell ref="B174:C174"/>
    <mergeCell ref="D174:F174"/>
    <mergeCell ref="B169:C169"/>
    <mergeCell ref="D169:F169"/>
    <mergeCell ref="B170:C170"/>
    <mergeCell ref="D170:F170"/>
    <mergeCell ref="B171:C171"/>
    <mergeCell ref="D171:F171"/>
    <mergeCell ref="B178:C178"/>
    <mergeCell ref="D178:F178"/>
    <mergeCell ref="B179:C179"/>
    <mergeCell ref="D179:F179"/>
    <mergeCell ref="B180:C180"/>
    <mergeCell ref="D180:F180"/>
    <mergeCell ref="B175:C175"/>
    <mergeCell ref="D175:F175"/>
    <mergeCell ref="B176:C176"/>
    <mergeCell ref="D176:F176"/>
    <mergeCell ref="B177:C177"/>
    <mergeCell ref="D177:F177"/>
    <mergeCell ref="B184:C184"/>
    <mergeCell ref="D184:F184"/>
    <mergeCell ref="B185:C185"/>
    <mergeCell ref="D185:F185"/>
    <mergeCell ref="B186:C186"/>
    <mergeCell ref="D186:F186"/>
    <mergeCell ref="B181:C181"/>
    <mergeCell ref="D181:F181"/>
    <mergeCell ref="B182:C182"/>
    <mergeCell ref="D182:F182"/>
    <mergeCell ref="B183:C183"/>
    <mergeCell ref="D183:F183"/>
    <mergeCell ref="B190:C190"/>
    <mergeCell ref="D190:F190"/>
    <mergeCell ref="B191:C191"/>
    <mergeCell ref="D191:F191"/>
    <mergeCell ref="B192:C192"/>
    <mergeCell ref="D192:F192"/>
    <mergeCell ref="B187:C187"/>
    <mergeCell ref="D187:F187"/>
    <mergeCell ref="B188:C188"/>
    <mergeCell ref="D188:F188"/>
    <mergeCell ref="B189:C189"/>
    <mergeCell ref="D189:F189"/>
  </mergeCells>
  <pageMargins left="0.78740157499999996" right="0.78740157499999996" top="0.984251969" bottom="0.984251969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100" workbookViewId="0">
      <selection activeCell="B94" sqref="B94:C94"/>
    </sheetView>
  </sheetViews>
  <sheetFormatPr defaultRowHeight="15" customHeight="1" x14ac:dyDescent="0.25"/>
  <cols>
    <col min="1" max="1" width="36.85546875" style="13" bestFit="1" customWidth="1"/>
    <col min="2" max="2" width="31.140625" bestFit="1" customWidth="1"/>
    <col min="3" max="3" width="19.140625" bestFit="1" customWidth="1"/>
    <col min="4" max="4" width="12.85546875" bestFit="1" customWidth="1"/>
    <col min="5" max="5" width="17.85546875" bestFit="1" customWidth="1"/>
    <col min="6" max="6" width="8.140625" bestFit="1" customWidth="1"/>
  </cols>
  <sheetData>
    <row r="1" spans="1:6" ht="15" customHeight="1" x14ac:dyDescent="0.25">
      <c r="A1" t="s">
        <v>550</v>
      </c>
    </row>
    <row r="2" spans="1:6" ht="20.100000000000001" customHeight="1" x14ac:dyDescent="0.25">
      <c r="A2" s="1" t="s">
        <v>0</v>
      </c>
      <c r="B2" t="s">
        <v>1</v>
      </c>
      <c r="C2" t="s">
        <v>1</v>
      </c>
    </row>
    <row r="3" spans="1:6" ht="60" customHeight="1" x14ac:dyDescent="0.25">
      <c r="A3" s="61" t="s">
        <v>117</v>
      </c>
      <c r="B3" s="61"/>
      <c r="C3" s="61"/>
      <c r="D3" s="61"/>
      <c r="E3" s="61"/>
      <c r="F3" s="61"/>
    </row>
    <row r="4" spans="1:6" ht="60" customHeight="1" x14ac:dyDescent="0.25">
      <c r="A4" s="61" t="s">
        <v>1</v>
      </c>
      <c r="B4" s="61"/>
      <c r="C4" s="61"/>
      <c r="D4" s="61"/>
      <c r="E4" s="61"/>
      <c r="F4" s="61"/>
    </row>
    <row r="5" spans="1:6" ht="15" customHeight="1" x14ac:dyDescent="0.25">
      <c r="A5" s="13" t="s">
        <v>3</v>
      </c>
      <c r="B5" s="60" t="s">
        <v>4</v>
      </c>
      <c r="C5" s="60"/>
      <c r="D5" t="s">
        <v>1</v>
      </c>
      <c r="E5" t="s">
        <v>1</v>
      </c>
    </row>
    <row r="6" spans="1:6" ht="15" customHeight="1" x14ac:dyDescent="0.25">
      <c r="A6" s="13" t="s">
        <v>5</v>
      </c>
      <c r="B6" s="60" t="s">
        <v>118</v>
      </c>
      <c r="C6" s="60"/>
      <c r="D6" t="s">
        <v>1</v>
      </c>
      <c r="E6" t="s">
        <v>1</v>
      </c>
    </row>
    <row r="7" spans="1:6" ht="20.100000000000001" customHeight="1" x14ac:dyDescent="0.25">
      <c r="A7" s="1" t="s">
        <v>7</v>
      </c>
      <c r="B7" t="s">
        <v>1</v>
      </c>
      <c r="C7" t="s">
        <v>1</v>
      </c>
      <c r="D7" t="s">
        <v>1</v>
      </c>
      <c r="E7" t="s">
        <v>1</v>
      </c>
    </row>
    <row r="8" spans="1:6" ht="15" customHeight="1" x14ac:dyDescent="0.25">
      <c r="B8" s="62" t="s">
        <v>8</v>
      </c>
      <c r="C8" s="62"/>
      <c r="D8" s="62" t="s">
        <v>9</v>
      </c>
      <c r="E8" s="62"/>
      <c r="F8" s="62"/>
    </row>
    <row r="9" spans="1:6" ht="38.25" customHeight="1" x14ac:dyDescent="0.25">
      <c r="A9" s="13" t="s">
        <v>10</v>
      </c>
      <c r="B9" s="77" t="s">
        <v>251</v>
      </c>
      <c r="C9" s="77"/>
      <c r="D9" s="60">
        <v>1</v>
      </c>
      <c r="E9" s="60"/>
      <c r="F9" s="60"/>
    </row>
    <row r="10" spans="1:6" ht="35.25" customHeight="1" x14ac:dyDescent="0.25">
      <c r="A10" s="13" t="s">
        <v>12</v>
      </c>
      <c r="B10" s="77" t="s">
        <v>252</v>
      </c>
      <c r="C10" s="77"/>
      <c r="D10" s="60">
        <v>1</v>
      </c>
      <c r="E10" s="60"/>
      <c r="F10" s="60"/>
    </row>
    <row r="11" spans="1:6" ht="38.25" customHeight="1" x14ac:dyDescent="0.25">
      <c r="A11" s="13" t="s">
        <v>14</v>
      </c>
      <c r="B11" s="77" t="s">
        <v>253</v>
      </c>
      <c r="C11" s="77"/>
      <c r="D11" s="60">
        <v>1</v>
      </c>
      <c r="E11" s="60"/>
      <c r="F11" s="60"/>
    </row>
    <row r="12" spans="1:6" ht="35.25" customHeight="1" x14ac:dyDescent="0.25">
      <c r="A12" s="13" t="s">
        <v>16</v>
      </c>
      <c r="B12" s="77" t="s">
        <v>254</v>
      </c>
      <c r="C12" s="77"/>
      <c r="D12" s="60">
        <v>1</v>
      </c>
      <c r="E12" s="60"/>
      <c r="F12" s="60"/>
    </row>
    <row r="13" spans="1:6" ht="15" customHeight="1" x14ac:dyDescent="0.25">
      <c r="A13" s="13" t="s">
        <v>17</v>
      </c>
      <c r="B13" s="76" t="s">
        <v>255</v>
      </c>
      <c r="C13" s="76"/>
      <c r="D13" s="60">
        <v>1</v>
      </c>
      <c r="E13" s="60"/>
      <c r="F13" s="60"/>
    </row>
    <row r="14" spans="1:6" ht="15" customHeight="1" x14ac:dyDescent="0.25">
      <c r="A14" s="13" t="s">
        <v>19</v>
      </c>
      <c r="B14" s="76" t="s">
        <v>256</v>
      </c>
      <c r="C14" s="76"/>
      <c r="D14" s="60">
        <v>1</v>
      </c>
      <c r="E14" s="60"/>
      <c r="F14" s="60"/>
    </row>
    <row r="15" spans="1:6" ht="15" customHeight="1" x14ac:dyDescent="0.25">
      <c r="A15" s="13" t="s">
        <v>21</v>
      </c>
      <c r="B15" s="76" t="s">
        <v>257</v>
      </c>
      <c r="C15" s="76"/>
      <c r="D15" s="60">
        <v>1</v>
      </c>
      <c r="E15" s="60"/>
      <c r="F15" s="60"/>
    </row>
    <row r="16" spans="1:6" ht="15" customHeight="1" x14ac:dyDescent="0.25">
      <c r="A16" s="13" t="s">
        <v>23</v>
      </c>
      <c r="B16" s="76" t="s">
        <v>258</v>
      </c>
      <c r="C16" s="76"/>
      <c r="D16" s="60">
        <v>5</v>
      </c>
      <c r="E16" s="60"/>
      <c r="F16" s="60"/>
    </row>
    <row r="17" spans="1:8" ht="15" customHeight="1" x14ac:dyDescent="0.25">
      <c r="A17" s="13" t="s">
        <v>25</v>
      </c>
      <c r="B17" s="76" t="s">
        <v>259</v>
      </c>
      <c r="C17" s="76"/>
      <c r="D17" s="60">
        <v>3</v>
      </c>
      <c r="E17" s="60"/>
      <c r="F17" s="60"/>
    </row>
    <row r="18" spans="1:8" ht="15" customHeight="1" x14ac:dyDescent="0.25">
      <c r="A18" s="13" t="s">
        <v>26</v>
      </c>
      <c r="B18" s="76" t="s">
        <v>260</v>
      </c>
      <c r="C18" s="76"/>
      <c r="D18" s="60">
        <v>5</v>
      </c>
      <c r="E18" s="60"/>
      <c r="F18" s="60"/>
      <c r="H18" s="44"/>
    </row>
    <row r="19" spans="1:8" ht="15" customHeight="1" x14ac:dyDescent="0.25">
      <c r="A19" s="13" t="s">
        <v>27</v>
      </c>
      <c r="B19" s="76" t="s">
        <v>261</v>
      </c>
      <c r="C19" s="76"/>
      <c r="D19" s="60">
        <v>2</v>
      </c>
      <c r="E19" s="60"/>
      <c r="F19" s="60"/>
    </row>
    <row r="20" spans="1:8" ht="15" customHeight="1" x14ac:dyDescent="0.25">
      <c r="A20" s="13" t="s">
        <v>28</v>
      </c>
      <c r="B20" s="76" t="s">
        <v>262</v>
      </c>
      <c r="C20" s="76"/>
      <c r="D20" s="60">
        <v>10</v>
      </c>
      <c r="E20" s="60"/>
      <c r="F20" s="60"/>
    </row>
    <row r="21" spans="1:8" ht="15" customHeight="1" x14ac:dyDescent="0.25">
      <c r="B21" s="53" t="s">
        <v>41</v>
      </c>
      <c r="C21" s="53"/>
      <c r="D21" s="63" t="s">
        <v>263</v>
      </c>
      <c r="E21" s="63"/>
      <c r="F21" s="63"/>
    </row>
    <row r="22" spans="1:8" ht="20.100000000000001" customHeight="1" x14ac:dyDescent="0.25">
      <c r="A22" s="1" t="s">
        <v>43</v>
      </c>
      <c r="B22" t="s">
        <v>1</v>
      </c>
      <c r="C22" t="s">
        <v>1</v>
      </c>
      <c r="D22" t="s">
        <v>1</v>
      </c>
      <c r="E22" t="s">
        <v>1</v>
      </c>
    </row>
    <row r="23" spans="1:8" ht="32.1" customHeight="1" thickBot="1" x14ac:dyDescent="0.3">
      <c r="A23" s="2" t="s">
        <v>44</v>
      </c>
      <c r="B23" s="53" t="s">
        <v>45</v>
      </c>
      <c r="C23" s="53"/>
      <c r="D23" s="53" t="s">
        <v>46</v>
      </c>
      <c r="E23" s="53"/>
      <c r="F23" s="53"/>
    </row>
    <row r="24" spans="1:8" ht="51.75" customHeight="1" x14ac:dyDescent="0.25">
      <c r="A24" s="12" t="s">
        <v>251</v>
      </c>
      <c r="B24" s="45"/>
      <c r="C24" s="45"/>
      <c r="D24" s="54"/>
      <c r="E24" s="55"/>
      <c r="F24" s="56"/>
    </row>
    <row r="25" spans="1:8" ht="15" customHeight="1" x14ac:dyDescent="0.25">
      <c r="A25" s="4" t="s">
        <v>47</v>
      </c>
      <c r="B25" s="45">
        <v>1</v>
      </c>
      <c r="C25" s="45"/>
      <c r="D25" s="57">
        <f>B25</f>
        <v>1</v>
      </c>
      <c r="E25" s="58"/>
      <c r="F25" s="59"/>
    </row>
    <row r="26" spans="1:8" ht="15" customHeight="1" thickBot="1" x14ac:dyDescent="0.3">
      <c r="A26" s="4" t="s">
        <v>48</v>
      </c>
      <c r="B26" s="45">
        <v>1250</v>
      </c>
      <c r="C26" s="45"/>
      <c r="D26" s="46"/>
      <c r="E26" s="47"/>
      <c r="F26" s="48"/>
    </row>
    <row r="27" spans="1:8" ht="15" customHeight="1" thickBot="1" x14ac:dyDescent="0.3">
      <c r="A27" s="8" t="s">
        <v>1</v>
      </c>
      <c r="B27" s="49" t="s">
        <v>1</v>
      </c>
      <c r="C27" s="49"/>
      <c r="D27" s="49"/>
      <c r="E27" s="49"/>
      <c r="F27" s="49"/>
    </row>
    <row r="28" spans="1:8" ht="24" customHeight="1" thickBot="1" x14ac:dyDescent="0.3">
      <c r="A28" s="4" t="s">
        <v>58</v>
      </c>
      <c r="B28" s="45" t="s">
        <v>264</v>
      </c>
      <c r="C28" s="45"/>
      <c r="D28" s="50" t="s">
        <v>1</v>
      </c>
      <c r="E28" s="51"/>
      <c r="F28" s="52"/>
    </row>
    <row r="29" spans="1:8" ht="32.1" customHeight="1" thickBot="1" x14ac:dyDescent="0.3">
      <c r="A29" s="2" t="s">
        <v>44</v>
      </c>
      <c r="B29" s="53" t="s">
        <v>45</v>
      </c>
      <c r="C29" s="53"/>
      <c r="D29" s="53" t="s">
        <v>46</v>
      </c>
      <c r="E29" s="53"/>
      <c r="F29" s="53"/>
    </row>
    <row r="30" spans="1:8" ht="44.25" customHeight="1" x14ac:dyDescent="0.25">
      <c r="A30" s="12" t="s">
        <v>252</v>
      </c>
      <c r="B30" s="45"/>
      <c r="C30" s="45"/>
      <c r="D30" s="54"/>
      <c r="E30" s="55"/>
      <c r="F30" s="56"/>
    </row>
    <row r="31" spans="1:8" ht="15" customHeight="1" x14ac:dyDescent="0.25">
      <c r="A31" s="4" t="s">
        <v>47</v>
      </c>
      <c r="B31" s="45">
        <v>1</v>
      </c>
      <c r="C31" s="45"/>
      <c r="D31" s="57">
        <f>B31</f>
        <v>1</v>
      </c>
      <c r="E31" s="58"/>
      <c r="F31" s="59"/>
    </row>
    <row r="32" spans="1:8" ht="15" customHeight="1" thickBot="1" x14ac:dyDescent="0.3">
      <c r="A32" s="4" t="s">
        <v>48</v>
      </c>
      <c r="B32" s="45">
        <v>1250</v>
      </c>
      <c r="C32" s="45"/>
      <c r="D32" s="46"/>
      <c r="E32" s="47"/>
      <c r="F32" s="48"/>
    </row>
    <row r="33" spans="1:6" ht="15" customHeight="1" thickBot="1" x14ac:dyDescent="0.3">
      <c r="A33" s="8" t="s">
        <v>1</v>
      </c>
      <c r="B33" s="49" t="s">
        <v>1</v>
      </c>
      <c r="C33" s="49"/>
      <c r="D33" s="49"/>
      <c r="E33" s="49"/>
      <c r="F33" s="49"/>
    </row>
    <row r="34" spans="1:6" ht="24" customHeight="1" thickBot="1" x14ac:dyDescent="0.3">
      <c r="A34" s="4" t="s">
        <v>58</v>
      </c>
      <c r="B34" s="45" t="s">
        <v>264</v>
      </c>
      <c r="C34" s="45"/>
      <c r="D34" s="50" t="s">
        <v>1</v>
      </c>
      <c r="E34" s="51"/>
      <c r="F34" s="52"/>
    </row>
    <row r="35" spans="1:6" ht="32.1" customHeight="1" thickBot="1" x14ac:dyDescent="0.3">
      <c r="A35" s="2" t="s">
        <v>44</v>
      </c>
      <c r="B35" s="53" t="s">
        <v>45</v>
      </c>
      <c r="C35" s="53"/>
      <c r="D35" s="53" t="s">
        <v>46</v>
      </c>
      <c r="E35" s="53"/>
      <c r="F35" s="53"/>
    </row>
    <row r="36" spans="1:6" ht="35.25" customHeight="1" x14ac:dyDescent="0.25">
      <c r="A36" s="12" t="s">
        <v>253</v>
      </c>
      <c r="B36" s="45"/>
      <c r="C36" s="45"/>
      <c r="D36" s="54"/>
      <c r="E36" s="55"/>
      <c r="F36" s="56"/>
    </row>
    <row r="37" spans="1:6" ht="15" customHeight="1" x14ac:dyDescent="0.25">
      <c r="A37" s="4" t="s">
        <v>47</v>
      </c>
      <c r="B37" s="45">
        <v>1</v>
      </c>
      <c r="C37" s="45"/>
      <c r="D37" s="57">
        <f>B37</f>
        <v>1</v>
      </c>
      <c r="E37" s="58"/>
      <c r="F37" s="59"/>
    </row>
    <row r="38" spans="1:6" ht="15" customHeight="1" thickBot="1" x14ac:dyDescent="0.3">
      <c r="A38" s="4" t="s">
        <v>48</v>
      </c>
      <c r="B38" s="45">
        <v>1250</v>
      </c>
      <c r="C38" s="45"/>
      <c r="D38" s="46"/>
      <c r="E38" s="47"/>
      <c r="F38" s="48"/>
    </row>
    <row r="39" spans="1:6" ht="15" customHeight="1" thickBot="1" x14ac:dyDescent="0.3">
      <c r="A39" s="8" t="s">
        <v>1</v>
      </c>
      <c r="B39" s="49" t="s">
        <v>1</v>
      </c>
      <c r="C39" s="49"/>
      <c r="D39" s="49"/>
      <c r="E39" s="49"/>
      <c r="F39" s="49"/>
    </row>
    <row r="40" spans="1:6" ht="24" customHeight="1" thickBot="1" x14ac:dyDescent="0.3">
      <c r="A40" s="4" t="s">
        <v>58</v>
      </c>
      <c r="B40" s="45" t="s">
        <v>264</v>
      </c>
      <c r="C40" s="45"/>
      <c r="D40" s="50" t="s">
        <v>1</v>
      </c>
      <c r="E40" s="51"/>
      <c r="F40" s="52"/>
    </row>
    <row r="41" spans="1:6" ht="32.1" customHeight="1" thickBot="1" x14ac:dyDescent="0.3">
      <c r="A41" s="2" t="s">
        <v>44</v>
      </c>
      <c r="B41" s="53" t="s">
        <v>45</v>
      </c>
      <c r="C41" s="53"/>
      <c r="D41" s="53" t="s">
        <v>46</v>
      </c>
      <c r="E41" s="53"/>
      <c r="F41" s="53"/>
    </row>
    <row r="42" spans="1:6" ht="37.5" customHeight="1" x14ac:dyDescent="0.25">
      <c r="A42" s="12" t="s">
        <v>254</v>
      </c>
      <c r="B42" s="45"/>
      <c r="C42" s="45"/>
      <c r="D42" s="54"/>
      <c r="E42" s="55"/>
      <c r="F42" s="56"/>
    </row>
    <row r="43" spans="1:6" ht="15" customHeight="1" x14ac:dyDescent="0.25">
      <c r="A43" s="4" t="s">
        <v>47</v>
      </c>
      <c r="B43" s="45">
        <v>1</v>
      </c>
      <c r="C43" s="45"/>
      <c r="D43" s="57">
        <f>B43</f>
        <v>1</v>
      </c>
      <c r="E43" s="58"/>
      <c r="F43" s="59"/>
    </row>
    <row r="44" spans="1:6" ht="15" customHeight="1" thickBot="1" x14ac:dyDescent="0.3">
      <c r="A44" s="4" t="s">
        <v>48</v>
      </c>
      <c r="B44" s="45">
        <v>1388</v>
      </c>
      <c r="C44" s="45"/>
      <c r="D44" s="46"/>
      <c r="E44" s="47"/>
      <c r="F44" s="48"/>
    </row>
    <row r="45" spans="1:6" ht="15" customHeight="1" thickBot="1" x14ac:dyDescent="0.3">
      <c r="A45" s="8" t="s">
        <v>1</v>
      </c>
      <c r="B45" s="49" t="s">
        <v>1</v>
      </c>
      <c r="C45" s="49"/>
      <c r="D45" s="49"/>
      <c r="E45" s="49"/>
      <c r="F45" s="49"/>
    </row>
    <row r="46" spans="1:6" ht="24" customHeight="1" thickBot="1" x14ac:dyDescent="0.3">
      <c r="A46" s="4" t="s">
        <v>58</v>
      </c>
      <c r="B46" s="45" t="s">
        <v>264</v>
      </c>
      <c r="C46" s="45"/>
      <c r="D46" s="50" t="s">
        <v>1</v>
      </c>
      <c r="E46" s="51"/>
      <c r="F46" s="52"/>
    </row>
    <row r="47" spans="1:6" ht="32.1" customHeight="1" thickBot="1" x14ac:dyDescent="0.3">
      <c r="A47" s="2" t="s">
        <v>44</v>
      </c>
      <c r="B47" s="53" t="s">
        <v>45</v>
      </c>
      <c r="C47" s="53"/>
      <c r="D47" s="53" t="s">
        <v>46</v>
      </c>
      <c r="E47" s="53"/>
      <c r="F47" s="53"/>
    </row>
    <row r="48" spans="1:6" ht="15" customHeight="1" x14ac:dyDescent="0.25">
      <c r="A48" s="12" t="s">
        <v>255</v>
      </c>
      <c r="B48" s="45"/>
      <c r="C48" s="45"/>
      <c r="D48" s="54"/>
      <c r="E48" s="55"/>
      <c r="F48" s="56"/>
    </row>
    <row r="49" spans="1:6" ht="15" customHeight="1" x14ac:dyDescent="0.25">
      <c r="A49" s="4" t="s">
        <v>47</v>
      </c>
      <c r="B49" s="45">
        <v>1</v>
      </c>
      <c r="C49" s="45"/>
      <c r="D49" s="57">
        <f>B49</f>
        <v>1</v>
      </c>
      <c r="E49" s="58"/>
      <c r="F49" s="59"/>
    </row>
    <row r="50" spans="1:6" ht="15" customHeight="1" thickBot="1" x14ac:dyDescent="0.3">
      <c r="A50" s="4" t="s">
        <v>48</v>
      </c>
      <c r="B50" s="45">
        <v>300</v>
      </c>
      <c r="C50" s="45"/>
      <c r="D50" s="46"/>
      <c r="E50" s="47"/>
      <c r="F50" s="48"/>
    </row>
    <row r="51" spans="1:6" ht="15" customHeight="1" thickBot="1" x14ac:dyDescent="0.3">
      <c r="A51" s="8" t="s">
        <v>1</v>
      </c>
      <c r="B51" s="49" t="s">
        <v>1</v>
      </c>
      <c r="C51" s="49"/>
      <c r="D51" s="49"/>
      <c r="E51" s="49"/>
      <c r="F51" s="49"/>
    </row>
    <row r="52" spans="1:6" ht="15" customHeight="1" thickBot="1" x14ac:dyDescent="0.3">
      <c r="A52" s="4" t="s">
        <v>46</v>
      </c>
      <c r="B52" s="45" t="s">
        <v>265</v>
      </c>
      <c r="C52" s="45"/>
      <c r="D52" s="50" t="s">
        <v>1</v>
      </c>
      <c r="E52" s="51"/>
      <c r="F52" s="52"/>
    </row>
    <row r="53" spans="1:6" ht="32.1" customHeight="1" thickBot="1" x14ac:dyDescent="0.3">
      <c r="A53" s="2" t="s">
        <v>44</v>
      </c>
      <c r="B53" s="53" t="s">
        <v>45</v>
      </c>
      <c r="C53" s="53"/>
      <c r="D53" s="53" t="s">
        <v>46</v>
      </c>
      <c r="E53" s="53"/>
      <c r="F53" s="53"/>
    </row>
    <row r="54" spans="1:6" ht="32.25" customHeight="1" x14ac:dyDescent="0.25">
      <c r="A54" s="12" t="s">
        <v>256</v>
      </c>
      <c r="B54" s="45"/>
      <c r="C54" s="45"/>
      <c r="D54" s="54"/>
      <c r="E54" s="55"/>
      <c r="F54" s="56"/>
    </row>
    <row r="55" spans="1:6" ht="15" customHeight="1" x14ac:dyDescent="0.25">
      <c r="A55" s="4" t="s">
        <v>47</v>
      </c>
      <c r="B55" s="45">
        <v>1</v>
      </c>
      <c r="C55" s="45"/>
      <c r="D55" s="57">
        <f>B55</f>
        <v>1</v>
      </c>
      <c r="E55" s="58"/>
      <c r="F55" s="59"/>
    </row>
    <row r="56" spans="1:6" ht="15" customHeight="1" thickBot="1" x14ac:dyDescent="0.3">
      <c r="A56" s="4" t="s">
        <v>48</v>
      </c>
      <c r="B56" s="45">
        <v>300</v>
      </c>
      <c r="C56" s="45"/>
      <c r="D56" s="46"/>
      <c r="E56" s="47"/>
      <c r="F56" s="48"/>
    </row>
    <row r="57" spans="1:6" ht="15" customHeight="1" thickBot="1" x14ac:dyDescent="0.3">
      <c r="A57" s="8" t="s">
        <v>1</v>
      </c>
      <c r="B57" s="49" t="s">
        <v>1</v>
      </c>
      <c r="C57" s="49"/>
      <c r="D57" s="49"/>
      <c r="E57" s="49"/>
      <c r="F57" s="49"/>
    </row>
    <row r="58" spans="1:6" ht="15" customHeight="1" thickBot="1" x14ac:dyDescent="0.3">
      <c r="A58" s="4" t="s">
        <v>46</v>
      </c>
      <c r="B58" s="45" t="s">
        <v>265</v>
      </c>
      <c r="C58" s="45"/>
      <c r="D58" s="50" t="s">
        <v>1</v>
      </c>
      <c r="E58" s="51"/>
      <c r="F58" s="52"/>
    </row>
    <row r="59" spans="1:6" ht="32.1" customHeight="1" thickBot="1" x14ac:dyDescent="0.3">
      <c r="A59" s="2" t="s">
        <v>44</v>
      </c>
      <c r="B59" s="53" t="s">
        <v>45</v>
      </c>
      <c r="C59" s="53"/>
      <c r="D59" s="53" t="s">
        <v>46</v>
      </c>
      <c r="E59" s="53"/>
      <c r="F59" s="53"/>
    </row>
    <row r="60" spans="1:6" ht="15" customHeight="1" x14ac:dyDescent="0.25">
      <c r="A60" s="12" t="s">
        <v>257</v>
      </c>
      <c r="B60" s="45"/>
      <c r="C60" s="45"/>
      <c r="D60" s="54"/>
      <c r="E60" s="55"/>
      <c r="F60" s="56"/>
    </row>
    <row r="61" spans="1:6" ht="15" customHeight="1" x14ac:dyDescent="0.25">
      <c r="A61" s="4" t="s">
        <v>47</v>
      </c>
      <c r="B61" s="45">
        <v>1</v>
      </c>
      <c r="C61" s="45"/>
      <c r="D61" s="57">
        <f>B61</f>
        <v>1</v>
      </c>
      <c r="E61" s="58"/>
      <c r="F61" s="59"/>
    </row>
    <row r="62" spans="1:6" ht="15" customHeight="1" thickBot="1" x14ac:dyDescent="0.3">
      <c r="A62" s="4" t="s">
        <v>48</v>
      </c>
      <c r="B62" s="45">
        <v>100</v>
      </c>
      <c r="C62" s="45"/>
      <c r="D62" s="46"/>
      <c r="E62" s="47"/>
      <c r="F62" s="48"/>
    </row>
    <row r="63" spans="1:6" ht="15" customHeight="1" thickBot="1" x14ac:dyDescent="0.3">
      <c r="A63" s="8" t="s">
        <v>1</v>
      </c>
      <c r="B63" s="49" t="s">
        <v>1</v>
      </c>
      <c r="C63" s="49"/>
      <c r="D63" s="49"/>
      <c r="E63" s="49"/>
      <c r="F63" s="49"/>
    </row>
    <row r="64" spans="1:6" ht="15" customHeight="1" thickBot="1" x14ac:dyDescent="0.3">
      <c r="A64" s="4" t="s">
        <v>46</v>
      </c>
      <c r="B64" s="45" t="s">
        <v>265</v>
      </c>
      <c r="C64" s="45"/>
      <c r="D64" s="50" t="s">
        <v>1</v>
      </c>
      <c r="E64" s="51"/>
      <c r="F64" s="52"/>
    </row>
    <row r="65" spans="1:6" ht="32.1" customHeight="1" thickBot="1" x14ac:dyDescent="0.3">
      <c r="A65" s="2" t="s">
        <v>44</v>
      </c>
      <c r="B65" s="53" t="s">
        <v>45</v>
      </c>
      <c r="C65" s="53"/>
      <c r="D65" s="53" t="s">
        <v>46</v>
      </c>
      <c r="E65" s="53"/>
      <c r="F65" s="53"/>
    </row>
    <row r="66" spans="1:6" ht="15" customHeight="1" x14ac:dyDescent="0.25">
      <c r="A66" s="12" t="s">
        <v>258</v>
      </c>
      <c r="B66" s="45"/>
      <c r="C66" s="45"/>
      <c r="D66" s="54"/>
      <c r="E66" s="55"/>
      <c r="F66" s="56"/>
    </row>
    <row r="67" spans="1:6" ht="15" customHeight="1" x14ac:dyDescent="0.25">
      <c r="A67" s="4" t="s">
        <v>47</v>
      </c>
      <c r="B67" s="45">
        <v>5</v>
      </c>
      <c r="C67" s="45"/>
      <c r="D67" s="57">
        <f>B67</f>
        <v>5</v>
      </c>
      <c r="E67" s="58"/>
      <c r="F67" s="59"/>
    </row>
    <row r="68" spans="1:6" ht="15" customHeight="1" thickBot="1" x14ac:dyDescent="0.3">
      <c r="A68" s="4" t="s">
        <v>48</v>
      </c>
      <c r="B68" s="45">
        <v>75</v>
      </c>
      <c r="C68" s="45"/>
      <c r="D68" s="46"/>
      <c r="E68" s="47"/>
      <c r="F68" s="48"/>
    </row>
    <row r="69" spans="1:6" ht="15" customHeight="1" thickBot="1" x14ac:dyDescent="0.3">
      <c r="A69" s="8" t="s">
        <v>1</v>
      </c>
      <c r="B69" s="49" t="s">
        <v>1</v>
      </c>
      <c r="C69" s="49"/>
      <c r="D69" s="49"/>
      <c r="E69" s="49"/>
      <c r="F69" s="49"/>
    </row>
    <row r="70" spans="1:6" ht="15" customHeight="1" thickBot="1" x14ac:dyDescent="0.3">
      <c r="A70" s="4" t="s">
        <v>58</v>
      </c>
      <c r="B70" s="45" t="s">
        <v>266</v>
      </c>
      <c r="C70" s="45"/>
      <c r="D70" s="50" t="s">
        <v>1</v>
      </c>
      <c r="E70" s="51"/>
      <c r="F70" s="52"/>
    </row>
    <row r="71" spans="1:6" ht="32.1" customHeight="1" thickBot="1" x14ac:dyDescent="0.3">
      <c r="A71" s="2" t="s">
        <v>44</v>
      </c>
      <c r="B71" s="53" t="s">
        <v>45</v>
      </c>
      <c r="C71" s="53"/>
      <c r="D71" s="53" t="s">
        <v>46</v>
      </c>
      <c r="E71" s="53"/>
      <c r="F71" s="53"/>
    </row>
    <row r="72" spans="1:6" ht="35.25" customHeight="1" x14ac:dyDescent="0.25">
      <c r="A72" s="12" t="s">
        <v>259</v>
      </c>
      <c r="B72" s="45"/>
      <c r="C72" s="45"/>
      <c r="D72" s="54"/>
      <c r="E72" s="55"/>
      <c r="F72" s="56"/>
    </row>
    <row r="73" spans="1:6" ht="15" customHeight="1" x14ac:dyDescent="0.25">
      <c r="A73" s="4" t="s">
        <v>47</v>
      </c>
      <c r="B73" s="45">
        <v>3</v>
      </c>
      <c r="C73" s="45"/>
      <c r="D73" s="57">
        <f>B73</f>
        <v>3</v>
      </c>
      <c r="E73" s="58"/>
      <c r="F73" s="59"/>
    </row>
    <row r="74" spans="1:6" ht="15" customHeight="1" thickBot="1" x14ac:dyDescent="0.3">
      <c r="A74" s="4" t="s">
        <v>48</v>
      </c>
      <c r="B74" s="45">
        <v>550</v>
      </c>
      <c r="C74" s="45"/>
      <c r="D74" s="46"/>
      <c r="E74" s="47"/>
      <c r="F74" s="48"/>
    </row>
    <row r="75" spans="1:6" ht="15" customHeight="1" thickBot="1" x14ac:dyDescent="0.3">
      <c r="A75" s="8" t="s">
        <v>1</v>
      </c>
      <c r="B75" s="49" t="s">
        <v>1</v>
      </c>
      <c r="C75" s="49"/>
      <c r="D75" s="49"/>
      <c r="E75" s="49"/>
      <c r="F75" s="49"/>
    </row>
    <row r="76" spans="1:6" ht="15" customHeight="1" thickBot="1" x14ac:dyDescent="0.3">
      <c r="A76" s="4" t="s">
        <v>46</v>
      </c>
      <c r="B76" s="45" t="s">
        <v>265</v>
      </c>
      <c r="C76" s="45"/>
      <c r="D76" s="50" t="s">
        <v>1</v>
      </c>
      <c r="E76" s="51"/>
      <c r="F76" s="52"/>
    </row>
    <row r="77" spans="1:6" ht="32.1" customHeight="1" thickBot="1" x14ac:dyDescent="0.3">
      <c r="A77" s="2" t="s">
        <v>44</v>
      </c>
      <c r="B77" s="53" t="s">
        <v>45</v>
      </c>
      <c r="C77" s="53"/>
      <c r="D77" s="53" t="s">
        <v>46</v>
      </c>
      <c r="E77" s="53"/>
      <c r="F77" s="53"/>
    </row>
    <row r="78" spans="1:6" ht="15" customHeight="1" x14ac:dyDescent="0.25">
      <c r="A78" s="12" t="s">
        <v>260</v>
      </c>
      <c r="B78" s="45"/>
      <c r="C78" s="45"/>
      <c r="D78" s="54"/>
      <c r="E78" s="55"/>
      <c r="F78" s="56"/>
    </row>
    <row r="79" spans="1:6" ht="15" customHeight="1" x14ac:dyDescent="0.25">
      <c r="A79" s="4" t="s">
        <v>47</v>
      </c>
      <c r="B79" s="45">
        <v>5</v>
      </c>
      <c r="C79" s="45"/>
      <c r="D79" s="57">
        <f>B79</f>
        <v>5</v>
      </c>
      <c r="E79" s="58"/>
      <c r="F79" s="59"/>
    </row>
    <row r="80" spans="1:6" ht="15" customHeight="1" thickBot="1" x14ac:dyDescent="0.3">
      <c r="A80" s="4" t="s">
        <v>48</v>
      </c>
      <c r="B80" s="45">
        <v>20</v>
      </c>
      <c r="C80" s="45"/>
      <c r="D80" s="46"/>
      <c r="E80" s="47"/>
      <c r="F80" s="48"/>
    </row>
    <row r="81" spans="1:6" ht="15" customHeight="1" thickBot="1" x14ac:dyDescent="0.3">
      <c r="A81" s="8" t="s">
        <v>1</v>
      </c>
      <c r="B81" s="49" t="s">
        <v>1</v>
      </c>
      <c r="C81" s="49"/>
      <c r="D81" s="49"/>
      <c r="E81" s="49"/>
      <c r="F81" s="49"/>
    </row>
    <row r="82" spans="1:6" ht="15" customHeight="1" thickBot="1" x14ac:dyDescent="0.3">
      <c r="A82" s="4" t="s">
        <v>46</v>
      </c>
      <c r="B82" s="45" t="s">
        <v>265</v>
      </c>
      <c r="C82" s="45"/>
      <c r="D82" s="50" t="s">
        <v>1</v>
      </c>
      <c r="E82" s="51"/>
      <c r="F82" s="52"/>
    </row>
    <row r="83" spans="1:6" ht="32.1" customHeight="1" thickBot="1" x14ac:dyDescent="0.3">
      <c r="A83" s="2" t="s">
        <v>44</v>
      </c>
      <c r="B83" s="53" t="s">
        <v>45</v>
      </c>
      <c r="C83" s="53"/>
      <c r="D83" s="53" t="s">
        <v>46</v>
      </c>
      <c r="E83" s="53"/>
      <c r="F83" s="53"/>
    </row>
    <row r="84" spans="1:6" ht="15" customHeight="1" x14ac:dyDescent="0.25">
      <c r="A84" s="12" t="s">
        <v>261</v>
      </c>
      <c r="B84" s="45"/>
      <c r="C84" s="45"/>
      <c r="D84" s="54"/>
      <c r="E84" s="55"/>
      <c r="F84" s="56"/>
    </row>
    <row r="85" spans="1:6" ht="15" customHeight="1" x14ac:dyDescent="0.25">
      <c r="A85" s="4" t="s">
        <v>47</v>
      </c>
      <c r="B85" s="45">
        <v>2</v>
      </c>
      <c r="C85" s="45"/>
      <c r="D85" s="57">
        <f>B85</f>
        <v>2</v>
      </c>
      <c r="E85" s="58"/>
      <c r="F85" s="59"/>
    </row>
    <row r="86" spans="1:6" ht="15" customHeight="1" thickBot="1" x14ac:dyDescent="0.3">
      <c r="A86" s="4" t="s">
        <v>48</v>
      </c>
      <c r="B86" s="45">
        <v>50</v>
      </c>
      <c r="C86" s="45"/>
      <c r="D86" s="46"/>
      <c r="E86" s="47"/>
      <c r="F86" s="48"/>
    </row>
    <row r="87" spans="1:6" ht="15" customHeight="1" thickBot="1" x14ac:dyDescent="0.3">
      <c r="A87" s="8" t="s">
        <v>1</v>
      </c>
      <c r="B87" s="49" t="s">
        <v>1</v>
      </c>
      <c r="C87" s="49"/>
      <c r="D87" s="49"/>
      <c r="E87" s="49"/>
      <c r="F87" s="49"/>
    </row>
    <row r="88" spans="1:6" ht="15" customHeight="1" thickBot="1" x14ac:dyDescent="0.3">
      <c r="A88" s="4" t="s">
        <v>46</v>
      </c>
      <c r="B88" s="45" t="s">
        <v>265</v>
      </c>
      <c r="C88" s="45"/>
      <c r="D88" s="50" t="s">
        <v>1</v>
      </c>
      <c r="E88" s="51"/>
      <c r="F88" s="52"/>
    </row>
    <row r="89" spans="1:6" ht="32.1" customHeight="1" thickBot="1" x14ac:dyDescent="0.3">
      <c r="A89" s="2" t="s">
        <v>44</v>
      </c>
      <c r="B89" s="53" t="s">
        <v>45</v>
      </c>
      <c r="C89" s="53"/>
      <c r="D89" s="53" t="s">
        <v>46</v>
      </c>
      <c r="E89" s="53"/>
      <c r="F89" s="53"/>
    </row>
    <row r="90" spans="1:6" ht="15" customHeight="1" x14ac:dyDescent="0.25">
      <c r="A90" s="12" t="s">
        <v>262</v>
      </c>
      <c r="B90" s="45"/>
      <c r="C90" s="45"/>
      <c r="D90" s="54"/>
      <c r="E90" s="55"/>
      <c r="F90" s="56"/>
    </row>
    <row r="91" spans="1:6" ht="15" customHeight="1" x14ac:dyDescent="0.25">
      <c r="A91" s="4" t="s">
        <v>47</v>
      </c>
      <c r="B91" s="45">
        <v>10</v>
      </c>
      <c r="C91" s="45"/>
      <c r="D91" s="57">
        <f>B91</f>
        <v>10</v>
      </c>
      <c r="E91" s="58"/>
      <c r="F91" s="59"/>
    </row>
    <row r="92" spans="1:6" ht="15" customHeight="1" thickBot="1" x14ac:dyDescent="0.3">
      <c r="A92" s="4" t="s">
        <v>48</v>
      </c>
      <c r="B92" s="45">
        <v>20</v>
      </c>
      <c r="C92" s="45"/>
      <c r="D92" s="46"/>
      <c r="E92" s="47"/>
      <c r="F92" s="48"/>
    </row>
    <row r="93" spans="1:6" ht="15" customHeight="1" thickBot="1" x14ac:dyDescent="0.3">
      <c r="A93" s="8" t="s">
        <v>1</v>
      </c>
      <c r="B93" s="49" t="s">
        <v>1</v>
      </c>
      <c r="C93" s="49"/>
      <c r="D93" s="49"/>
      <c r="E93" s="49"/>
      <c r="F93" s="49"/>
    </row>
    <row r="94" spans="1:6" ht="84" customHeight="1" thickBot="1" x14ac:dyDescent="0.3">
      <c r="A94" s="4" t="s">
        <v>58</v>
      </c>
      <c r="B94" s="45" t="s">
        <v>267</v>
      </c>
      <c r="C94" s="45"/>
      <c r="D94" s="50" t="s">
        <v>1</v>
      </c>
      <c r="E94" s="51"/>
      <c r="F94" s="52"/>
    </row>
    <row r="95" spans="1:6" ht="20.100000000000001" customHeight="1" x14ac:dyDescent="0.25">
      <c r="A95" s="1" t="s">
        <v>70</v>
      </c>
      <c r="B95" t="s">
        <v>1</v>
      </c>
      <c r="C95" t="s">
        <v>1</v>
      </c>
      <c r="D95" t="s">
        <v>1</v>
      </c>
      <c r="E95" t="s">
        <v>1</v>
      </c>
    </row>
    <row r="96" spans="1:6" ht="32.1" customHeight="1" thickBot="1" x14ac:dyDescent="0.3">
      <c r="A96" s="10" t="s">
        <v>71</v>
      </c>
      <c r="B96" s="10" t="s">
        <v>72</v>
      </c>
      <c r="C96" s="10" t="s">
        <v>73</v>
      </c>
      <c r="D96" s="10" t="s">
        <v>74</v>
      </c>
      <c r="E96" s="10" t="s">
        <v>75</v>
      </c>
      <c r="F96" s="10" t="s">
        <v>76</v>
      </c>
    </row>
    <row r="97" spans="1:6" ht="33.75" customHeight="1" x14ac:dyDescent="0.25">
      <c r="A97" s="4" t="s">
        <v>251</v>
      </c>
      <c r="B97" s="4" t="str">
        <f>CONCATENATE(D25, " (požadováno 1)")</f>
        <v>1 (požadováno 1)</v>
      </c>
      <c r="C97" s="5">
        <f>D26</f>
        <v>0</v>
      </c>
      <c r="D97" s="5">
        <f>D26*D25</f>
        <v>0</v>
      </c>
      <c r="E97" s="5">
        <f t="shared" ref="E97:E108" si="0">D97*(1+F97/100)</f>
        <v>0</v>
      </c>
      <c r="F97" s="5">
        <v>21</v>
      </c>
    </row>
    <row r="98" spans="1:6" ht="33.75" customHeight="1" x14ac:dyDescent="0.25">
      <c r="A98" s="4" t="s">
        <v>252</v>
      </c>
      <c r="B98" s="4" t="str">
        <f>CONCATENATE(D31, " (požadováno 1)")</f>
        <v>1 (požadováno 1)</v>
      </c>
      <c r="C98" s="6">
        <f>D32</f>
        <v>0</v>
      </c>
      <c r="D98" s="6">
        <f>D32*D31</f>
        <v>0</v>
      </c>
      <c r="E98" s="6">
        <f t="shared" si="0"/>
        <v>0</v>
      </c>
      <c r="F98" s="6">
        <v>21</v>
      </c>
    </row>
    <row r="99" spans="1:6" ht="33" customHeight="1" x14ac:dyDescent="0.25">
      <c r="A99" s="4" t="s">
        <v>253</v>
      </c>
      <c r="B99" s="4" t="str">
        <f>CONCATENATE(D37, " (požadováno 1)")</f>
        <v>1 (požadováno 1)</v>
      </c>
      <c r="C99" s="6">
        <f>D38</f>
        <v>0</v>
      </c>
      <c r="D99" s="6">
        <f>D38*D37</f>
        <v>0</v>
      </c>
      <c r="E99" s="6">
        <f t="shared" si="0"/>
        <v>0</v>
      </c>
      <c r="F99" s="6">
        <v>21</v>
      </c>
    </row>
    <row r="100" spans="1:6" ht="36.75" customHeight="1" x14ac:dyDescent="0.25">
      <c r="A100" s="4" t="s">
        <v>254</v>
      </c>
      <c r="B100" s="4" t="str">
        <f>CONCATENATE(D43, " (požadováno 1)")</f>
        <v>1 (požadováno 1)</v>
      </c>
      <c r="C100" s="6">
        <f>D44</f>
        <v>0</v>
      </c>
      <c r="D100" s="6">
        <f>D44*D43</f>
        <v>0</v>
      </c>
      <c r="E100" s="6">
        <f t="shared" si="0"/>
        <v>0</v>
      </c>
      <c r="F100" s="6">
        <v>21</v>
      </c>
    </row>
    <row r="101" spans="1:6" ht="15" customHeight="1" x14ac:dyDescent="0.25">
      <c r="A101" s="4" t="s">
        <v>255</v>
      </c>
      <c r="B101" s="4" t="str">
        <f>CONCATENATE(D49, " (požadováno 1)")</f>
        <v>1 (požadováno 1)</v>
      </c>
      <c r="C101" s="6">
        <f>D50</f>
        <v>0</v>
      </c>
      <c r="D101" s="6">
        <f>D50*D49</f>
        <v>0</v>
      </c>
      <c r="E101" s="6">
        <f t="shared" si="0"/>
        <v>0</v>
      </c>
      <c r="F101" s="6">
        <v>21</v>
      </c>
    </row>
    <row r="102" spans="1:6" ht="15" customHeight="1" x14ac:dyDescent="0.25">
      <c r="A102" s="4" t="s">
        <v>256</v>
      </c>
      <c r="B102" s="4" t="str">
        <f>CONCATENATE(D55, " (požadováno 1)")</f>
        <v>1 (požadováno 1)</v>
      </c>
      <c r="C102" s="6">
        <f>D56</f>
        <v>0</v>
      </c>
      <c r="D102" s="6">
        <f>D56*D55</f>
        <v>0</v>
      </c>
      <c r="E102" s="6">
        <f t="shared" si="0"/>
        <v>0</v>
      </c>
      <c r="F102" s="6">
        <v>21</v>
      </c>
    </row>
    <row r="103" spans="1:6" ht="15" customHeight="1" x14ac:dyDescent="0.25">
      <c r="A103" s="4" t="s">
        <v>257</v>
      </c>
      <c r="B103" s="4" t="str">
        <f>CONCATENATE(D61, " (požadováno 1)")</f>
        <v>1 (požadováno 1)</v>
      </c>
      <c r="C103" s="6">
        <f>D62</f>
        <v>0</v>
      </c>
      <c r="D103" s="6">
        <f>D62*D61</f>
        <v>0</v>
      </c>
      <c r="E103" s="6">
        <f t="shared" si="0"/>
        <v>0</v>
      </c>
      <c r="F103" s="6">
        <v>21</v>
      </c>
    </row>
    <row r="104" spans="1:6" ht="15" customHeight="1" x14ac:dyDescent="0.25">
      <c r="A104" s="4" t="s">
        <v>258</v>
      </c>
      <c r="B104" s="4" t="str">
        <f>CONCATENATE(D67, " (požadováno 5)")</f>
        <v>5 (požadováno 5)</v>
      </c>
      <c r="C104" s="6">
        <f>D68</f>
        <v>0</v>
      </c>
      <c r="D104" s="6">
        <f>D68*D67</f>
        <v>0</v>
      </c>
      <c r="E104" s="6">
        <f t="shared" si="0"/>
        <v>0</v>
      </c>
      <c r="F104" s="6">
        <v>21</v>
      </c>
    </row>
    <row r="105" spans="1:6" ht="33.75" customHeight="1" x14ac:dyDescent="0.25">
      <c r="A105" s="4" t="s">
        <v>259</v>
      </c>
      <c r="B105" s="4" t="str">
        <f>CONCATENATE(D73, " (požadováno 3)")</f>
        <v>3 (požadováno 3)</v>
      </c>
      <c r="C105" s="6">
        <f>D74</f>
        <v>0</v>
      </c>
      <c r="D105" s="6">
        <f>D74*D73</f>
        <v>0</v>
      </c>
      <c r="E105" s="6">
        <f t="shared" si="0"/>
        <v>0</v>
      </c>
      <c r="F105" s="6">
        <v>21</v>
      </c>
    </row>
    <row r="106" spans="1:6" ht="15" customHeight="1" x14ac:dyDescent="0.25">
      <c r="A106" s="4" t="s">
        <v>260</v>
      </c>
      <c r="B106" s="4" t="str">
        <f>CONCATENATE(D79, " (požadováno 5)")</f>
        <v>5 (požadováno 5)</v>
      </c>
      <c r="C106" s="6">
        <f>D80</f>
        <v>0</v>
      </c>
      <c r="D106" s="6">
        <f>D80*D79</f>
        <v>0</v>
      </c>
      <c r="E106" s="6">
        <f t="shared" si="0"/>
        <v>0</v>
      </c>
      <c r="F106" s="6">
        <v>21</v>
      </c>
    </row>
    <row r="107" spans="1:6" ht="15" customHeight="1" x14ac:dyDescent="0.25">
      <c r="A107" s="4" t="s">
        <v>261</v>
      </c>
      <c r="B107" s="4" t="str">
        <f>CONCATENATE(D85, " (požadováno 2)")</f>
        <v>2 (požadováno 2)</v>
      </c>
      <c r="C107" s="6">
        <f>D86</f>
        <v>0</v>
      </c>
      <c r="D107" s="6">
        <f>D86*D85</f>
        <v>0</v>
      </c>
      <c r="E107" s="6">
        <f t="shared" si="0"/>
        <v>0</v>
      </c>
      <c r="F107" s="6">
        <v>21</v>
      </c>
    </row>
    <row r="108" spans="1:6" ht="15" customHeight="1" thickBot="1" x14ac:dyDescent="0.3">
      <c r="A108" s="4" t="s">
        <v>262</v>
      </c>
      <c r="B108" s="4" t="str">
        <f>CONCATENATE(D91, " (požadováno 10)")</f>
        <v>10 (požadováno 10)</v>
      </c>
      <c r="C108" s="7">
        <f>D92</f>
        <v>0</v>
      </c>
      <c r="D108" s="7">
        <f>D92*D91</f>
        <v>0</v>
      </c>
      <c r="E108" s="7">
        <f t="shared" si="0"/>
        <v>0</v>
      </c>
      <c r="F108" s="7">
        <v>21</v>
      </c>
    </row>
    <row r="109" spans="1:6" ht="15.95" customHeight="1" thickBot="1" x14ac:dyDescent="0.3">
      <c r="A109" s="13" t="s">
        <v>1</v>
      </c>
      <c r="B109" t="s">
        <v>1</v>
      </c>
      <c r="C109" s="11" t="s">
        <v>77</v>
      </c>
      <c r="D109" s="9">
        <f>SUM(D97:D108)</f>
        <v>0</v>
      </c>
      <c r="E109" s="9">
        <f>SUM(E97:E108)</f>
        <v>0</v>
      </c>
    </row>
  </sheetData>
  <mergeCells count="176">
    <mergeCell ref="A3:F3"/>
    <mergeCell ref="A4:F4"/>
    <mergeCell ref="B5:C5"/>
    <mergeCell ref="B6:C6"/>
    <mergeCell ref="B8:C8"/>
    <mergeCell ref="D8:F8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B18:C18"/>
    <mergeCell ref="D18:F18"/>
    <mergeCell ref="B19:C19"/>
    <mergeCell ref="D19:F19"/>
    <mergeCell ref="B20:C20"/>
    <mergeCell ref="D20:F20"/>
    <mergeCell ref="B15:C15"/>
    <mergeCell ref="D15:F15"/>
    <mergeCell ref="B16:C16"/>
    <mergeCell ref="D16:F16"/>
    <mergeCell ref="B17:C17"/>
    <mergeCell ref="D17:F17"/>
    <mergeCell ref="B25:C25"/>
    <mergeCell ref="D25:F25"/>
    <mergeCell ref="B26:C26"/>
    <mergeCell ref="D26:F26"/>
    <mergeCell ref="B27:C27"/>
    <mergeCell ref="D27:F27"/>
    <mergeCell ref="B21:C21"/>
    <mergeCell ref="D21:F21"/>
    <mergeCell ref="B23:C23"/>
    <mergeCell ref="D23:F23"/>
    <mergeCell ref="B24:C24"/>
    <mergeCell ref="D24:F24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43:C43"/>
    <mergeCell ref="D43:F43"/>
    <mergeCell ref="B44:C44"/>
    <mergeCell ref="D44:F44"/>
    <mergeCell ref="B45:C45"/>
    <mergeCell ref="D45:F45"/>
    <mergeCell ref="B40:C40"/>
    <mergeCell ref="D40:F40"/>
    <mergeCell ref="B41:C41"/>
    <mergeCell ref="D41:F41"/>
    <mergeCell ref="B42:C42"/>
    <mergeCell ref="D42:F42"/>
    <mergeCell ref="B49:C49"/>
    <mergeCell ref="D49:F49"/>
    <mergeCell ref="B50:C50"/>
    <mergeCell ref="D50:F50"/>
    <mergeCell ref="B51:C51"/>
    <mergeCell ref="D51:F51"/>
    <mergeCell ref="B46:C46"/>
    <mergeCell ref="D46:F46"/>
    <mergeCell ref="B47:C47"/>
    <mergeCell ref="D47:F47"/>
    <mergeCell ref="B48:C48"/>
    <mergeCell ref="D48:F48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67:C67"/>
    <mergeCell ref="D67:F67"/>
    <mergeCell ref="B68:C68"/>
    <mergeCell ref="D68:F68"/>
    <mergeCell ref="B69:C69"/>
    <mergeCell ref="D69:F69"/>
    <mergeCell ref="B64:C64"/>
    <mergeCell ref="D64:F64"/>
    <mergeCell ref="B65:C65"/>
    <mergeCell ref="D65:F65"/>
    <mergeCell ref="B66:C66"/>
    <mergeCell ref="D66:F66"/>
    <mergeCell ref="B73:C73"/>
    <mergeCell ref="D73:F73"/>
    <mergeCell ref="B74:C74"/>
    <mergeCell ref="D74:F74"/>
    <mergeCell ref="B75:C75"/>
    <mergeCell ref="D75:F75"/>
    <mergeCell ref="B70:C70"/>
    <mergeCell ref="D70:F70"/>
    <mergeCell ref="B71:C71"/>
    <mergeCell ref="D71:F71"/>
    <mergeCell ref="B72:C72"/>
    <mergeCell ref="D72:F72"/>
    <mergeCell ref="B79:C79"/>
    <mergeCell ref="D79:F79"/>
    <mergeCell ref="B80:C80"/>
    <mergeCell ref="D80:F80"/>
    <mergeCell ref="B81:C81"/>
    <mergeCell ref="D81:F81"/>
    <mergeCell ref="B76:C76"/>
    <mergeCell ref="D76:F76"/>
    <mergeCell ref="B77:C77"/>
    <mergeCell ref="D77:F77"/>
    <mergeCell ref="B78:C78"/>
    <mergeCell ref="D78:F78"/>
    <mergeCell ref="B85:C85"/>
    <mergeCell ref="D85:F85"/>
    <mergeCell ref="B86:C86"/>
    <mergeCell ref="D86:F86"/>
    <mergeCell ref="B87:C87"/>
    <mergeCell ref="D87:F87"/>
    <mergeCell ref="B82:C82"/>
    <mergeCell ref="D82:F82"/>
    <mergeCell ref="B83:C83"/>
    <mergeCell ref="D83:F83"/>
    <mergeCell ref="B84:C84"/>
    <mergeCell ref="D84:F84"/>
    <mergeCell ref="B94:C94"/>
    <mergeCell ref="D94:F94"/>
    <mergeCell ref="B91:C91"/>
    <mergeCell ref="D91:F91"/>
    <mergeCell ref="B92:C92"/>
    <mergeCell ref="D92:F92"/>
    <mergeCell ref="B93:C93"/>
    <mergeCell ref="D93:F93"/>
    <mergeCell ref="B88:C88"/>
    <mergeCell ref="D88:F88"/>
    <mergeCell ref="B89:C89"/>
    <mergeCell ref="D89:F89"/>
    <mergeCell ref="B90:C90"/>
    <mergeCell ref="D90:F90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61" workbookViewId="0">
      <selection activeCell="D17" sqref="D17:F17"/>
    </sheetView>
  </sheetViews>
  <sheetFormatPr defaultRowHeight="15" x14ac:dyDescent="0.25"/>
  <cols>
    <col min="1" max="1" width="36.85546875" bestFit="1" customWidth="1"/>
    <col min="2" max="2" width="31.140625" bestFit="1" customWidth="1"/>
    <col min="3" max="3" width="19.140625" bestFit="1" customWidth="1"/>
    <col min="4" max="4" width="12.85546875" bestFit="1" customWidth="1"/>
    <col min="5" max="5" width="17.85546875" bestFit="1" customWidth="1"/>
    <col min="6" max="6" width="8.140625" bestFit="1" customWidth="1"/>
  </cols>
  <sheetData>
    <row r="1" spans="1:6" ht="15" customHeight="1" x14ac:dyDescent="0.25">
      <c r="A1" t="s">
        <v>550</v>
      </c>
    </row>
    <row r="2" spans="1:6" ht="22.5" customHeight="1" x14ac:dyDescent="0.25">
      <c r="A2" s="1" t="s">
        <v>0</v>
      </c>
      <c r="B2" t="s">
        <v>1</v>
      </c>
      <c r="C2" t="s">
        <v>1</v>
      </c>
    </row>
    <row r="3" spans="1:6" ht="39.75" customHeight="1" x14ac:dyDescent="0.25">
      <c r="A3" s="61" t="s">
        <v>282</v>
      </c>
      <c r="B3" s="61"/>
      <c r="C3" s="61"/>
      <c r="D3" s="61"/>
      <c r="E3" s="61"/>
      <c r="F3" s="61"/>
    </row>
    <row r="4" spans="1:6" ht="42.75" customHeight="1" x14ac:dyDescent="0.25">
      <c r="A4" s="61" t="s">
        <v>1</v>
      </c>
      <c r="B4" s="61"/>
      <c r="C4" s="61"/>
      <c r="D4" s="61"/>
      <c r="E4" s="61"/>
      <c r="F4" s="61"/>
    </row>
    <row r="5" spans="1:6" ht="15" customHeight="1" x14ac:dyDescent="0.25">
      <c r="A5" t="s">
        <v>3</v>
      </c>
      <c r="B5" s="60" t="s">
        <v>4</v>
      </c>
      <c r="C5" s="60"/>
      <c r="D5" t="s">
        <v>1</v>
      </c>
      <c r="E5" t="s">
        <v>1</v>
      </c>
    </row>
    <row r="6" spans="1:6" ht="15" customHeight="1" x14ac:dyDescent="0.25">
      <c r="A6" t="s">
        <v>5</v>
      </c>
      <c r="B6" s="60" t="s">
        <v>268</v>
      </c>
      <c r="C6" s="60"/>
      <c r="D6" t="s">
        <v>1</v>
      </c>
      <c r="E6" t="s">
        <v>1</v>
      </c>
    </row>
    <row r="7" spans="1:6" ht="20.100000000000001" customHeight="1" x14ac:dyDescent="0.25">
      <c r="A7" s="1" t="s">
        <v>7</v>
      </c>
      <c r="B7" t="s">
        <v>1</v>
      </c>
      <c r="C7" t="s">
        <v>1</v>
      </c>
      <c r="D7" t="s">
        <v>1</v>
      </c>
      <c r="E7" t="s">
        <v>1</v>
      </c>
    </row>
    <row r="8" spans="1:6" ht="15" customHeight="1" x14ac:dyDescent="0.25">
      <c r="B8" s="62" t="s">
        <v>8</v>
      </c>
      <c r="C8" s="62"/>
      <c r="D8" s="62" t="s">
        <v>9</v>
      </c>
      <c r="E8" s="62"/>
      <c r="F8" s="62"/>
    </row>
    <row r="9" spans="1:6" ht="15" customHeight="1" x14ac:dyDescent="0.25">
      <c r="A9" t="s">
        <v>10</v>
      </c>
      <c r="B9" s="60" t="s">
        <v>269</v>
      </c>
      <c r="C9" s="60"/>
      <c r="D9" s="60">
        <v>5</v>
      </c>
      <c r="E9" s="60"/>
      <c r="F9" s="60"/>
    </row>
    <row r="10" spans="1:6" ht="15" customHeight="1" x14ac:dyDescent="0.25">
      <c r="A10" t="s">
        <v>12</v>
      </c>
      <c r="B10" s="60" t="s">
        <v>270</v>
      </c>
      <c r="C10" s="60"/>
      <c r="D10" s="60">
        <v>2</v>
      </c>
      <c r="E10" s="60"/>
      <c r="F10" s="60"/>
    </row>
    <row r="11" spans="1:6" ht="15" customHeight="1" x14ac:dyDescent="0.25">
      <c r="A11" t="s">
        <v>14</v>
      </c>
      <c r="B11" s="60" t="s">
        <v>271</v>
      </c>
      <c r="C11" s="60"/>
      <c r="D11" s="60">
        <v>7</v>
      </c>
      <c r="E11" s="60"/>
      <c r="F11" s="60"/>
    </row>
    <row r="12" spans="1:6" ht="15" customHeight="1" x14ac:dyDescent="0.25">
      <c r="A12" t="s">
        <v>16</v>
      </c>
      <c r="B12" s="60" t="s">
        <v>271</v>
      </c>
      <c r="C12" s="60"/>
      <c r="D12" s="60">
        <v>15</v>
      </c>
      <c r="E12" s="60"/>
      <c r="F12" s="60"/>
    </row>
    <row r="13" spans="1:6" ht="15" customHeight="1" x14ac:dyDescent="0.25">
      <c r="A13" t="s">
        <v>17</v>
      </c>
      <c r="B13" s="60" t="s">
        <v>271</v>
      </c>
      <c r="C13" s="60"/>
      <c r="D13" s="60">
        <v>6</v>
      </c>
      <c r="E13" s="60"/>
      <c r="F13" s="60"/>
    </row>
    <row r="14" spans="1:6" ht="15" customHeight="1" x14ac:dyDescent="0.25">
      <c r="A14" t="s">
        <v>19</v>
      </c>
      <c r="B14" s="60" t="s">
        <v>271</v>
      </c>
      <c r="C14" s="60"/>
      <c r="D14" s="60">
        <v>6</v>
      </c>
      <c r="E14" s="60"/>
      <c r="F14" s="60"/>
    </row>
    <row r="15" spans="1:6" ht="15" customHeight="1" x14ac:dyDescent="0.25">
      <c r="A15" t="s">
        <v>21</v>
      </c>
      <c r="B15" s="60" t="s">
        <v>272</v>
      </c>
      <c r="C15" s="60"/>
      <c r="D15" s="60">
        <v>6</v>
      </c>
      <c r="E15" s="60"/>
      <c r="F15" s="60"/>
    </row>
    <row r="16" spans="1:6" ht="15" customHeight="1" x14ac:dyDescent="0.25">
      <c r="A16" t="s">
        <v>23</v>
      </c>
      <c r="B16" s="60" t="s">
        <v>273</v>
      </c>
      <c r="C16" s="60"/>
      <c r="D16" s="60">
        <v>1</v>
      </c>
      <c r="E16" s="60"/>
      <c r="F16" s="60"/>
    </row>
    <row r="17" spans="1:6" ht="15" customHeight="1" x14ac:dyDescent="0.25">
      <c r="B17" s="53" t="s">
        <v>41</v>
      </c>
      <c r="C17" s="53"/>
      <c r="D17" s="63">
        <v>48810</v>
      </c>
      <c r="E17" s="63"/>
      <c r="F17" s="63"/>
    </row>
    <row r="18" spans="1:6" ht="20.100000000000001" customHeight="1" x14ac:dyDescent="0.25">
      <c r="A18" s="1" t="s">
        <v>43</v>
      </c>
      <c r="B18" t="s">
        <v>1</v>
      </c>
      <c r="C18" t="s">
        <v>1</v>
      </c>
      <c r="D18" t="s">
        <v>1</v>
      </c>
      <c r="E18" t="s">
        <v>1</v>
      </c>
    </row>
    <row r="19" spans="1:6" ht="32.1" customHeight="1" thickBot="1" x14ac:dyDescent="0.3">
      <c r="A19" s="2" t="s">
        <v>44</v>
      </c>
      <c r="B19" s="53" t="s">
        <v>45</v>
      </c>
      <c r="C19" s="53"/>
      <c r="D19" s="53" t="s">
        <v>46</v>
      </c>
      <c r="E19" s="53"/>
      <c r="F19" s="53"/>
    </row>
    <row r="20" spans="1:6" ht="15" customHeight="1" x14ac:dyDescent="0.25">
      <c r="A20" s="3" t="s">
        <v>269</v>
      </c>
      <c r="B20" s="45"/>
      <c r="C20" s="45"/>
      <c r="D20" s="86"/>
      <c r="E20" s="87"/>
      <c r="F20" s="88"/>
    </row>
    <row r="21" spans="1:6" ht="15" customHeight="1" x14ac:dyDescent="0.25">
      <c r="A21" s="4" t="s">
        <v>47</v>
      </c>
      <c r="B21" s="45">
        <v>5</v>
      </c>
      <c r="C21" s="45"/>
      <c r="D21" s="81">
        <f>B21</f>
        <v>5</v>
      </c>
      <c r="E21" s="58"/>
      <c r="F21" s="82"/>
    </row>
    <row r="22" spans="1:6" ht="15" customHeight="1" thickBot="1" x14ac:dyDescent="0.3">
      <c r="A22" s="4" t="s">
        <v>48</v>
      </c>
      <c r="B22" s="45">
        <v>492</v>
      </c>
      <c r="C22" s="45"/>
      <c r="D22" s="83"/>
      <c r="E22" s="84"/>
      <c r="F22" s="85"/>
    </row>
    <row r="23" spans="1:6" ht="15" customHeight="1" thickBot="1" x14ac:dyDescent="0.3">
      <c r="A23" s="8" t="s">
        <v>1</v>
      </c>
      <c r="B23" s="49" t="s">
        <v>1</v>
      </c>
      <c r="C23" s="49"/>
      <c r="D23" s="49"/>
      <c r="E23" s="49"/>
      <c r="F23" s="49"/>
    </row>
    <row r="24" spans="1:6" ht="43.5" customHeight="1" thickBot="1" x14ac:dyDescent="0.3">
      <c r="A24" s="4" t="s">
        <v>58</v>
      </c>
      <c r="B24" s="45" t="s">
        <v>274</v>
      </c>
      <c r="C24" s="45"/>
      <c r="D24" s="78" t="s">
        <v>1</v>
      </c>
      <c r="E24" s="79"/>
      <c r="F24" s="80"/>
    </row>
    <row r="25" spans="1:6" ht="32.1" customHeight="1" thickBot="1" x14ac:dyDescent="0.3">
      <c r="A25" s="2" t="s">
        <v>44</v>
      </c>
      <c r="B25" s="53" t="s">
        <v>45</v>
      </c>
      <c r="C25" s="53"/>
      <c r="D25" s="53" t="s">
        <v>46</v>
      </c>
      <c r="E25" s="53"/>
      <c r="F25" s="53"/>
    </row>
    <row r="26" spans="1:6" ht="15" customHeight="1" x14ac:dyDescent="0.25">
      <c r="A26" s="3" t="s">
        <v>270</v>
      </c>
      <c r="B26" s="45"/>
      <c r="C26" s="45"/>
      <c r="D26" s="86"/>
      <c r="E26" s="87"/>
      <c r="F26" s="88"/>
    </row>
    <row r="27" spans="1:6" ht="15" customHeight="1" x14ac:dyDescent="0.25">
      <c r="A27" s="4" t="s">
        <v>47</v>
      </c>
      <c r="B27" s="45">
        <v>2</v>
      </c>
      <c r="C27" s="45"/>
      <c r="D27" s="81">
        <f>B27</f>
        <v>2</v>
      </c>
      <c r="E27" s="58"/>
      <c r="F27" s="82"/>
    </row>
    <row r="28" spans="1:6" ht="15" customHeight="1" thickBot="1" x14ac:dyDescent="0.3">
      <c r="A28" s="4" t="s">
        <v>48</v>
      </c>
      <c r="B28" s="45">
        <v>3600</v>
      </c>
      <c r="C28" s="45"/>
      <c r="D28" s="83"/>
      <c r="E28" s="84"/>
      <c r="F28" s="85"/>
    </row>
    <row r="29" spans="1:6" ht="15" customHeight="1" thickBot="1" x14ac:dyDescent="0.3">
      <c r="A29" s="8" t="s">
        <v>1</v>
      </c>
      <c r="B29" s="49" t="s">
        <v>1</v>
      </c>
      <c r="C29" s="49"/>
      <c r="D29" s="49"/>
      <c r="E29" s="49"/>
      <c r="F29" s="49"/>
    </row>
    <row r="30" spans="1:6" ht="174.75" customHeight="1" thickBot="1" x14ac:dyDescent="0.3">
      <c r="A30" s="4" t="s">
        <v>58</v>
      </c>
      <c r="B30" s="45" t="s">
        <v>275</v>
      </c>
      <c r="C30" s="45"/>
      <c r="D30" s="78" t="s">
        <v>1</v>
      </c>
      <c r="E30" s="79"/>
      <c r="F30" s="80"/>
    </row>
    <row r="31" spans="1:6" ht="32.1" customHeight="1" thickBot="1" x14ac:dyDescent="0.3">
      <c r="A31" s="2" t="s">
        <v>44</v>
      </c>
      <c r="B31" s="53" t="s">
        <v>45</v>
      </c>
      <c r="C31" s="53"/>
      <c r="D31" s="53" t="s">
        <v>46</v>
      </c>
      <c r="E31" s="53"/>
      <c r="F31" s="53"/>
    </row>
    <row r="32" spans="1:6" ht="15" customHeight="1" x14ac:dyDescent="0.25">
      <c r="A32" s="3" t="s">
        <v>271</v>
      </c>
      <c r="B32" s="45"/>
      <c r="C32" s="45"/>
      <c r="D32" s="86"/>
      <c r="E32" s="87"/>
      <c r="F32" s="88"/>
    </row>
    <row r="33" spans="1:6" ht="15" customHeight="1" x14ac:dyDescent="0.25">
      <c r="A33" s="4" t="s">
        <v>47</v>
      </c>
      <c r="B33" s="45">
        <v>7</v>
      </c>
      <c r="C33" s="45"/>
      <c r="D33" s="81">
        <f>B33</f>
        <v>7</v>
      </c>
      <c r="E33" s="58"/>
      <c r="F33" s="82"/>
    </row>
    <row r="34" spans="1:6" ht="15" customHeight="1" thickBot="1" x14ac:dyDescent="0.3">
      <c r="A34" s="4" t="s">
        <v>48</v>
      </c>
      <c r="B34" s="45">
        <v>800</v>
      </c>
      <c r="C34" s="45"/>
      <c r="D34" s="83"/>
      <c r="E34" s="84"/>
      <c r="F34" s="85"/>
    </row>
    <row r="35" spans="1:6" ht="15" customHeight="1" thickBot="1" x14ac:dyDescent="0.3">
      <c r="A35" s="8" t="s">
        <v>1</v>
      </c>
      <c r="B35" s="49" t="s">
        <v>1</v>
      </c>
      <c r="C35" s="49"/>
      <c r="D35" s="49"/>
      <c r="E35" s="49"/>
      <c r="F35" s="49"/>
    </row>
    <row r="36" spans="1:6" ht="48" customHeight="1" thickBot="1" x14ac:dyDescent="0.3">
      <c r="A36" s="4" t="s">
        <v>58</v>
      </c>
      <c r="B36" s="45" t="s">
        <v>276</v>
      </c>
      <c r="C36" s="45"/>
      <c r="D36" s="78" t="s">
        <v>1</v>
      </c>
      <c r="E36" s="79"/>
      <c r="F36" s="80"/>
    </row>
    <row r="37" spans="1:6" ht="32.1" customHeight="1" thickBot="1" x14ac:dyDescent="0.3">
      <c r="A37" s="2" t="s">
        <v>44</v>
      </c>
      <c r="B37" s="53" t="s">
        <v>45</v>
      </c>
      <c r="C37" s="53"/>
      <c r="D37" s="53" t="s">
        <v>46</v>
      </c>
      <c r="E37" s="53"/>
      <c r="F37" s="53"/>
    </row>
    <row r="38" spans="1:6" ht="15" customHeight="1" x14ac:dyDescent="0.25">
      <c r="A38" s="3" t="s">
        <v>271</v>
      </c>
      <c r="B38" s="45"/>
      <c r="C38" s="45"/>
      <c r="D38" s="86"/>
      <c r="E38" s="87"/>
      <c r="F38" s="88"/>
    </row>
    <row r="39" spans="1:6" ht="15" customHeight="1" x14ac:dyDescent="0.25">
      <c r="A39" s="4" t="s">
        <v>47</v>
      </c>
      <c r="B39" s="45">
        <v>15</v>
      </c>
      <c r="C39" s="45"/>
      <c r="D39" s="81">
        <f>B39</f>
        <v>15</v>
      </c>
      <c r="E39" s="58"/>
      <c r="F39" s="82"/>
    </row>
    <row r="40" spans="1:6" ht="15" customHeight="1" thickBot="1" x14ac:dyDescent="0.3">
      <c r="A40" s="4" t="s">
        <v>48</v>
      </c>
      <c r="B40" s="45">
        <v>750</v>
      </c>
      <c r="C40" s="45"/>
      <c r="D40" s="83"/>
      <c r="E40" s="84"/>
      <c r="F40" s="85"/>
    </row>
    <row r="41" spans="1:6" ht="15" customHeight="1" thickBot="1" x14ac:dyDescent="0.3">
      <c r="A41" s="8" t="s">
        <v>1</v>
      </c>
      <c r="B41" s="49" t="s">
        <v>1</v>
      </c>
      <c r="C41" s="49"/>
      <c r="D41" s="49"/>
      <c r="E41" s="49"/>
      <c r="F41" s="49"/>
    </row>
    <row r="42" spans="1:6" ht="67.5" customHeight="1" thickBot="1" x14ac:dyDescent="0.3">
      <c r="A42" s="4" t="s">
        <v>58</v>
      </c>
      <c r="B42" s="45" t="s">
        <v>277</v>
      </c>
      <c r="C42" s="45"/>
      <c r="D42" s="78" t="s">
        <v>1</v>
      </c>
      <c r="E42" s="79"/>
      <c r="F42" s="80"/>
    </row>
    <row r="43" spans="1:6" ht="32.1" customHeight="1" thickBot="1" x14ac:dyDescent="0.3">
      <c r="A43" s="2" t="s">
        <v>44</v>
      </c>
      <c r="B43" s="53" t="s">
        <v>45</v>
      </c>
      <c r="C43" s="53"/>
      <c r="D43" s="53" t="s">
        <v>46</v>
      </c>
      <c r="E43" s="53"/>
      <c r="F43" s="53"/>
    </row>
    <row r="44" spans="1:6" ht="15" customHeight="1" x14ac:dyDescent="0.25">
      <c r="A44" s="3" t="s">
        <v>271</v>
      </c>
      <c r="B44" s="45"/>
      <c r="C44" s="45"/>
      <c r="D44" s="86"/>
      <c r="E44" s="87"/>
      <c r="F44" s="88"/>
    </row>
    <row r="45" spans="1:6" ht="15" customHeight="1" x14ac:dyDescent="0.25">
      <c r="A45" s="4" t="s">
        <v>47</v>
      </c>
      <c r="B45" s="45">
        <v>6</v>
      </c>
      <c r="C45" s="45"/>
      <c r="D45" s="81">
        <f>B45</f>
        <v>6</v>
      </c>
      <c r="E45" s="58"/>
      <c r="F45" s="82"/>
    </row>
    <row r="46" spans="1:6" ht="15" customHeight="1" thickBot="1" x14ac:dyDescent="0.3">
      <c r="A46" s="4" t="s">
        <v>48</v>
      </c>
      <c r="B46" s="45">
        <v>800</v>
      </c>
      <c r="C46" s="45"/>
      <c r="D46" s="83"/>
      <c r="E46" s="84"/>
      <c r="F46" s="85"/>
    </row>
    <row r="47" spans="1:6" ht="15" customHeight="1" thickBot="1" x14ac:dyDescent="0.3">
      <c r="A47" s="8" t="s">
        <v>1</v>
      </c>
      <c r="B47" s="49" t="s">
        <v>1</v>
      </c>
      <c r="C47" s="49"/>
      <c r="D47" s="49"/>
      <c r="E47" s="49"/>
      <c r="F47" s="49"/>
    </row>
    <row r="48" spans="1:6" ht="15" customHeight="1" thickBot="1" x14ac:dyDescent="0.3">
      <c r="A48" s="4" t="s">
        <v>58</v>
      </c>
      <c r="B48" s="45" t="s">
        <v>278</v>
      </c>
      <c r="C48" s="45"/>
      <c r="D48" s="78" t="s">
        <v>1</v>
      </c>
      <c r="E48" s="79"/>
      <c r="F48" s="80"/>
    </row>
    <row r="49" spans="1:6" ht="32.1" customHeight="1" thickBot="1" x14ac:dyDescent="0.3">
      <c r="A49" s="2" t="s">
        <v>44</v>
      </c>
      <c r="B49" s="53" t="s">
        <v>45</v>
      </c>
      <c r="C49" s="53"/>
      <c r="D49" s="53" t="s">
        <v>46</v>
      </c>
      <c r="E49" s="53"/>
      <c r="F49" s="53"/>
    </row>
    <row r="50" spans="1:6" ht="15" customHeight="1" x14ac:dyDescent="0.25">
      <c r="A50" s="3" t="s">
        <v>269</v>
      </c>
      <c r="B50" s="45"/>
      <c r="C50" s="45"/>
      <c r="D50" s="86"/>
      <c r="E50" s="87"/>
      <c r="F50" s="88"/>
    </row>
    <row r="51" spans="1:6" ht="15" customHeight="1" x14ac:dyDescent="0.25">
      <c r="A51" s="4" t="s">
        <v>47</v>
      </c>
      <c r="B51" s="45">
        <v>6</v>
      </c>
      <c r="C51" s="45"/>
      <c r="D51" s="81">
        <f>B51</f>
        <v>6</v>
      </c>
      <c r="E51" s="58"/>
      <c r="F51" s="82"/>
    </row>
    <row r="52" spans="1:6" ht="15" customHeight="1" thickBot="1" x14ac:dyDescent="0.3">
      <c r="A52" s="4" t="s">
        <v>48</v>
      </c>
      <c r="B52" s="45">
        <v>1450</v>
      </c>
      <c r="C52" s="45"/>
      <c r="D52" s="83"/>
      <c r="E52" s="84"/>
      <c r="F52" s="85"/>
    </row>
    <row r="53" spans="1:6" ht="15" customHeight="1" thickBot="1" x14ac:dyDescent="0.3">
      <c r="A53" s="8" t="s">
        <v>1</v>
      </c>
      <c r="B53" s="49" t="s">
        <v>1</v>
      </c>
      <c r="C53" s="49"/>
      <c r="D53" s="49"/>
      <c r="E53" s="49"/>
      <c r="F53" s="49"/>
    </row>
    <row r="54" spans="1:6" ht="24" customHeight="1" thickBot="1" x14ac:dyDescent="0.3">
      <c r="A54" s="4" t="s">
        <v>58</v>
      </c>
      <c r="B54" s="45" t="s">
        <v>279</v>
      </c>
      <c r="C54" s="45"/>
      <c r="D54" s="78" t="s">
        <v>1</v>
      </c>
      <c r="E54" s="79"/>
      <c r="F54" s="80"/>
    </row>
    <row r="55" spans="1:6" ht="32.1" customHeight="1" thickBot="1" x14ac:dyDescent="0.3">
      <c r="A55" s="2" t="s">
        <v>44</v>
      </c>
      <c r="B55" s="53" t="s">
        <v>45</v>
      </c>
      <c r="C55" s="53"/>
      <c r="D55" s="53" t="s">
        <v>46</v>
      </c>
      <c r="E55" s="53"/>
      <c r="F55" s="53"/>
    </row>
    <row r="56" spans="1:6" ht="15" customHeight="1" x14ac:dyDescent="0.25">
      <c r="A56" s="3" t="s">
        <v>272</v>
      </c>
      <c r="B56" s="45"/>
      <c r="C56" s="45"/>
      <c r="D56" s="86"/>
      <c r="E56" s="87"/>
      <c r="F56" s="88"/>
    </row>
    <row r="57" spans="1:6" ht="15" customHeight="1" x14ac:dyDescent="0.25">
      <c r="A57" s="4" t="s">
        <v>47</v>
      </c>
      <c r="B57" s="45">
        <v>6</v>
      </c>
      <c r="C57" s="45"/>
      <c r="D57" s="81">
        <f>B57</f>
        <v>6</v>
      </c>
      <c r="E57" s="58"/>
      <c r="F57" s="82"/>
    </row>
    <row r="58" spans="1:6" ht="15" customHeight="1" thickBot="1" x14ac:dyDescent="0.3">
      <c r="A58" s="4" t="s">
        <v>48</v>
      </c>
      <c r="B58" s="45">
        <v>1200</v>
      </c>
      <c r="C58" s="45"/>
      <c r="D58" s="83"/>
      <c r="E58" s="84"/>
      <c r="F58" s="85"/>
    </row>
    <row r="59" spans="1:6" ht="15" customHeight="1" thickBot="1" x14ac:dyDescent="0.3">
      <c r="A59" s="8" t="s">
        <v>1</v>
      </c>
      <c r="B59" s="49" t="s">
        <v>1</v>
      </c>
      <c r="C59" s="49"/>
      <c r="D59" s="49"/>
      <c r="E59" s="49"/>
      <c r="F59" s="49"/>
    </row>
    <row r="60" spans="1:6" ht="24" customHeight="1" thickBot="1" x14ac:dyDescent="0.3">
      <c r="A60" s="4" t="s">
        <v>58</v>
      </c>
      <c r="B60" s="45" t="s">
        <v>280</v>
      </c>
      <c r="C60" s="45"/>
      <c r="D60" s="78" t="s">
        <v>1</v>
      </c>
      <c r="E60" s="79"/>
      <c r="F60" s="80"/>
    </row>
    <row r="61" spans="1:6" ht="32.1" customHeight="1" thickBot="1" x14ac:dyDescent="0.3">
      <c r="A61" s="2" t="s">
        <v>44</v>
      </c>
      <c r="B61" s="53" t="s">
        <v>45</v>
      </c>
      <c r="C61" s="53"/>
      <c r="D61" s="53" t="s">
        <v>46</v>
      </c>
      <c r="E61" s="53"/>
      <c r="F61" s="53"/>
    </row>
    <row r="62" spans="1:6" ht="15" customHeight="1" x14ac:dyDescent="0.25">
      <c r="A62" s="3" t="s">
        <v>273</v>
      </c>
      <c r="B62" s="45"/>
      <c r="C62" s="45"/>
      <c r="D62" s="86"/>
      <c r="E62" s="87"/>
      <c r="F62" s="88"/>
    </row>
    <row r="63" spans="1:6" ht="15" customHeight="1" x14ac:dyDescent="0.25">
      <c r="A63" s="4" t="s">
        <v>47</v>
      </c>
      <c r="B63" s="45">
        <v>1</v>
      </c>
      <c r="C63" s="45"/>
      <c r="D63" s="81">
        <f>B63</f>
        <v>1</v>
      </c>
      <c r="E63" s="58"/>
      <c r="F63" s="82"/>
    </row>
    <row r="64" spans="1:6" ht="15" customHeight="1" thickBot="1" x14ac:dyDescent="0.3">
      <c r="A64" s="4" t="s">
        <v>48</v>
      </c>
      <c r="B64" s="45">
        <v>1600</v>
      </c>
      <c r="C64" s="45"/>
      <c r="D64" s="83"/>
      <c r="E64" s="84"/>
      <c r="F64" s="85"/>
    </row>
    <row r="65" spans="1:6" ht="15" customHeight="1" thickBot="1" x14ac:dyDescent="0.3">
      <c r="A65" s="8" t="s">
        <v>1</v>
      </c>
      <c r="B65" s="49" t="s">
        <v>1</v>
      </c>
      <c r="C65" s="49"/>
      <c r="D65" s="49"/>
      <c r="E65" s="49"/>
      <c r="F65" s="49"/>
    </row>
    <row r="66" spans="1:6" ht="33.75" customHeight="1" thickBot="1" x14ac:dyDescent="0.3">
      <c r="A66" s="4" t="s">
        <v>58</v>
      </c>
      <c r="B66" s="45" t="s">
        <v>281</v>
      </c>
      <c r="C66" s="45"/>
      <c r="D66" s="78" t="s">
        <v>1</v>
      </c>
      <c r="E66" s="79"/>
      <c r="F66" s="80"/>
    </row>
    <row r="67" spans="1:6" ht="20.100000000000001" customHeight="1" x14ac:dyDescent="0.25">
      <c r="A67" s="1" t="s">
        <v>70</v>
      </c>
      <c r="B67" t="s">
        <v>1</v>
      </c>
      <c r="C67" t="s">
        <v>1</v>
      </c>
      <c r="D67" t="s">
        <v>1</v>
      </c>
      <c r="E67" t="s">
        <v>1</v>
      </c>
    </row>
    <row r="68" spans="1:6" ht="32.1" customHeight="1" thickBot="1" x14ac:dyDescent="0.3">
      <c r="A68" s="10" t="s">
        <v>71</v>
      </c>
      <c r="B68" s="10" t="s">
        <v>72</v>
      </c>
      <c r="C68" s="10" t="s">
        <v>73</v>
      </c>
      <c r="D68" s="10" t="s">
        <v>74</v>
      </c>
      <c r="E68" s="10" t="s">
        <v>75</v>
      </c>
      <c r="F68" s="10" t="s">
        <v>76</v>
      </c>
    </row>
    <row r="69" spans="1:6" ht="15" customHeight="1" x14ac:dyDescent="0.25">
      <c r="A69" s="4" t="str">
        <f>B9</f>
        <v>Flash Disk</v>
      </c>
      <c r="B69" s="4" t="str">
        <f>CONCATENATE(D21, " (požadováno 5)")</f>
        <v>5 (požadováno 5)</v>
      </c>
      <c r="C69" s="14">
        <f>D22</f>
        <v>0</v>
      </c>
      <c r="D69" s="14">
        <f>D22*D21</f>
        <v>0</v>
      </c>
      <c r="E69" s="14">
        <f t="shared" ref="E69:E76" si="0">D69*(1+F69/100)</f>
        <v>0</v>
      </c>
      <c r="F69" s="14">
        <v>21</v>
      </c>
    </row>
    <row r="70" spans="1:6" ht="15" customHeight="1" x14ac:dyDescent="0.25">
      <c r="A70" s="4" t="str">
        <f>B10</f>
        <v>skartovač</v>
      </c>
      <c r="B70" s="4" t="str">
        <f>CONCATENATE(D27, " (požadováno 2)")</f>
        <v>2 (požadováno 2)</v>
      </c>
      <c r="C70" s="15">
        <f>D28</f>
        <v>0</v>
      </c>
      <c r="D70" s="15">
        <f>D28*D27</f>
        <v>0</v>
      </c>
      <c r="E70" s="15">
        <f t="shared" si="0"/>
        <v>0</v>
      </c>
      <c r="F70" s="15">
        <v>21</v>
      </c>
    </row>
    <row r="71" spans="1:6" ht="15" customHeight="1" x14ac:dyDescent="0.25">
      <c r="A71" s="4" t="str">
        <f t="shared" ref="A71:A76" si="1">B11</f>
        <v>Flash disk</v>
      </c>
      <c r="B71" s="4" t="str">
        <f>CONCATENATE(D33, " (požadováno 7)")</f>
        <v>7 (požadováno 7)</v>
      </c>
      <c r="C71" s="15">
        <f>D34</f>
        <v>0</v>
      </c>
      <c r="D71" s="15">
        <f>D34*D33</f>
        <v>0</v>
      </c>
      <c r="E71" s="15">
        <f t="shared" si="0"/>
        <v>0</v>
      </c>
      <c r="F71" s="15">
        <v>21</v>
      </c>
    </row>
    <row r="72" spans="1:6" ht="15" customHeight="1" x14ac:dyDescent="0.25">
      <c r="A72" s="4" t="str">
        <f t="shared" si="1"/>
        <v>Flash disk</v>
      </c>
      <c r="B72" s="4" t="str">
        <f>CONCATENATE(D39, " (požadováno 15)")</f>
        <v>15 (požadováno 15)</v>
      </c>
      <c r="C72" s="15">
        <f>D40</f>
        <v>0</v>
      </c>
      <c r="D72" s="15">
        <f>D40*D39</f>
        <v>0</v>
      </c>
      <c r="E72" s="15">
        <f t="shared" si="0"/>
        <v>0</v>
      </c>
      <c r="F72" s="15">
        <v>21</v>
      </c>
    </row>
    <row r="73" spans="1:6" ht="15" customHeight="1" x14ac:dyDescent="0.25">
      <c r="A73" s="4" t="str">
        <f t="shared" si="1"/>
        <v>Flash disk</v>
      </c>
      <c r="B73" s="4" t="str">
        <f>CONCATENATE(D45, " (požadováno 6)")</f>
        <v>6 (požadováno 6)</v>
      </c>
      <c r="C73" s="15">
        <f>D46</f>
        <v>0</v>
      </c>
      <c r="D73" s="15">
        <f>D46*D45</f>
        <v>0</v>
      </c>
      <c r="E73" s="15">
        <f t="shared" si="0"/>
        <v>0</v>
      </c>
      <c r="F73" s="15">
        <v>21</v>
      </c>
    </row>
    <row r="74" spans="1:6" ht="15" customHeight="1" x14ac:dyDescent="0.25">
      <c r="A74" s="4" t="str">
        <f t="shared" si="1"/>
        <v>Flash disk</v>
      </c>
      <c r="B74" s="4" t="str">
        <f>CONCATENATE(D51, " (požadováno 6)")</f>
        <v>6 (požadováno 6)</v>
      </c>
      <c r="C74" s="15">
        <f>D52</f>
        <v>0</v>
      </c>
      <c r="D74" s="15">
        <f>D52*D51</f>
        <v>0</v>
      </c>
      <c r="E74" s="15">
        <f t="shared" si="0"/>
        <v>0</v>
      </c>
      <c r="F74" s="15">
        <v>21</v>
      </c>
    </row>
    <row r="75" spans="1:6" ht="15" customHeight="1" x14ac:dyDescent="0.25">
      <c r="A75" s="4" t="str">
        <f t="shared" si="1"/>
        <v>Micro SD</v>
      </c>
      <c r="B75" s="4" t="str">
        <f>CONCATENATE(D57, " (požadováno 6)")</f>
        <v>6 (požadováno 6)</v>
      </c>
      <c r="C75" s="15">
        <f>D58</f>
        <v>0</v>
      </c>
      <c r="D75" s="15">
        <f>D58*D57</f>
        <v>0</v>
      </c>
      <c r="E75" s="15">
        <f t="shared" si="0"/>
        <v>0</v>
      </c>
      <c r="F75" s="15">
        <v>21</v>
      </c>
    </row>
    <row r="76" spans="1:6" ht="15" customHeight="1" thickBot="1" x14ac:dyDescent="0.3">
      <c r="A76" s="4" t="str">
        <f t="shared" si="1"/>
        <v>sešívačka</v>
      </c>
      <c r="B76" s="4" t="str">
        <f>CONCATENATE(D63, " (požadováno 1)")</f>
        <v>1 (požadováno 1)</v>
      </c>
      <c r="C76" s="16">
        <f>D64</f>
        <v>0</v>
      </c>
      <c r="D76" s="16">
        <f>D64*D63</f>
        <v>0</v>
      </c>
      <c r="E76" s="16">
        <f t="shared" si="0"/>
        <v>0</v>
      </c>
      <c r="F76" s="16">
        <v>21</v>
      </c>
    </row>
    <row r="77" spans="1:6" ht="15.95" customHeight="1" thickBot="1" x14ac:dyDescent="0.3">
      <c r="A77" t="s">
        <v>1</v>
      </c>
      <c r="B77" t="s">
        <v>1</v>
      </c>
      <c r="C77" s="11" t="s">
        <v>77</v>
      </c>
      <c r="D77" s="16">
        <f>SUM(D69:D76)</f>
        <v>0</v>
      </c>
      <c r="E77" s="16">
        <f>SUM(E69:E76)</f>
        <v>0</v>
      </c>
    </row>
  </sheetData>
  <mergeCells count="120">
    <mergeCell ref="B9:C9"/>
    <mergeCell ref="D9:F9"/>
    <mergeCell ref="B10:C10"/>
    <mergeCell ref="D10:F10"/>
    <mergeCell ref="B11:C11"/>
    <mergeCell ref="D11:F11"/>
    <mergeCell ref="A3:F3"/>
    <mergeCell ref="A4:F4"/>
    <mergeCell ref="B5:C5"/>
    <mergeCell ref="B6:C6"/>
    <mergeCell ref="B8:C8"/>
    <mergeCell ref="D8:F8"/>
    <mergeCell ref="B15:C15"/>
    <mergeCell ref="D15:F15"/>
    <mergeCell ref="B16:C16"/>
    <mergeCell ref="D16:F16"/>
    <mergeCell ref="B12:C12"/>
    <mergeCell ref="D12:F12"/>
    <mergeCell ref="B13:C13"/>
    <mergeCell ref="D13:F13"/>
    <mergeCell ref="B14:C14"/>
    <mergeCell ref="D14:F14"/>
    <mergeCell ref="B21:C21"/>
    <mergeCell ref="D21:F21"/>
    <mergeCell ref="B22:C22"/>
    <mergeCell ref="D22:F22"/>
    <mergeCell ref="B23:C23"/>
    <mergeCell ref="D23:F23"/>
    <mergeCell ref="B17:C17"/>
    <mergeCell ref="D17:F17"/>
    <mergeCell ref="B19:C19"/>
    <mergeCell ref="D19:F19"/>
    <mergeCell ref="B20:C20"/>
    <mergeCell ref="D20:F20"/>
    <mergeCell ref="B27:C27"/>
    <mergeCell ref="D27:F27"/>
    <mergeCell ref="B28:C28"/>
    <mergeCell ref="D28:F28"/>
    <mergeCell ref="B29:C29"/>
    <mergeCell ref="D29:F29"/>
    <mergeCell ref="B24:C24"/>
    <mergeCell ref="D24:F24"/>
    <mergeCell ref="B25:C25"/>
    <mergeCell ref="D25:F25"/>
    <mergeCell ref="B26:C26"/>
    <mergeCell ref="D26:F26"/>
    <mergeCell ref="B33:C33"/>
    <mergeCell ref="D33:F33"/>
    <mergeCell ref="B34:C34"/>
    <mergeCell ref="D34:F34"/>
    <mergeCell ref="B35:C35"/>
    <mergeCell ref="D35:F35"/>
    <mergeCell ref="B30:C30"/>
    <mergeCell ref="D30:F30"/>
    <mergeCell ref="B31:C31"/>
    <mergeCell ref="D31:F31"/>
    <mergeCell ref="B32:C32"/>
    <mergeCell ref="D32:F32"/>
    <mergeCell ref="B39:C39"/>
    <mergeCell ref="D39:F39"/>
    <mergeCell ref="B40:C40"/>
    <mergeCell ref="D40:F40"/>
    <mergeCell ref="B41:C41"/>
    <mergeCell ref="D41:F41"/>
    <mergeCell ref="B36:C36"/>
    <mergeCell ref="D36:F36"/>
    <mergeCell ref="B37:C37"/>
    <mergeCell ref="D37:F37"/>
    <mergeCell ref="B38:C38"/>
    <mergeCell ref="D38:F38"/>
    <mergeCell ref="B45:C45"/>
    <mergeCell ref="D45:F45"/>
    <mergeCell ref="B46:C46"/>
    <mergeCell ref="D46:F46"/>
    <mergeCell ref="B47:C47"/>
    <mergeCell ref="D47:F47"/>
    <mergeCell ref="B42:C42"/>
    <mergeCell ref="D42:F42"/>
    <mergeCell ref="B43:C43"/>
    <mergeCell ref="D43:F43"/>
    <mergeCell ref="B44:C44"/>
    <mergeCell ref="D44:F44"/>
    <mergeCell ref="B51:C51"/>
    <mergeCell ref="D51:F51"/>
    <mergeCell ref="B52:C52"/>
    <mergeCell ref="D52:F52"/>
    <mergeCell ref="B53:C53"/>
    <mergeCell ref="D53:F53"/>
    <mergeCell ref="B48:C48"/>
    <mergeCell ref="D48:F48"/>
    <mergeCell ref="B49:C49"/>
    <mergeCell ref="D49:F49"/>
    <mergeCell ref="B50:C50"/>
    <mergeCell ref="D50:F50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66:C66"/>
    <mergeCell ref="D66:F66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1"/>
  <sheetViews>
    <sheetView topLeftCell="A5" workbookViewId="0">
      <selection activeCell="B691" sqref="B691:C691"/>
    </sheetView>
  </sheetViews>
  <sheetFormatPr defaultRowHeight="15" x14ac:dyDescent="0.25"/>
  <cols>
    <col min="1" max="1" width="36.85546875" bestFit="1" customWidth="1"/>
    <col min="2" max="2" width="31.140625" customWidth="1"/>
    <col min="3" max="3" width="19.140625" bestFit="1" customWidth="1"/>
    <col min="4" max="4" width="12.85546875" bestFit="1" customWidth="1"/>
    <col min="5" max="5" width="17.85546875" bestFit="1" customWidth="1"/>
    <col min="6" max="6" width="8.140625" bestFit="1" customWidth="1"/>
  </cols>
  <sheetData>
    <row r="1" spans="1:6" ht="15" customHeight="1" x14ac:dyDescent="0.25">
      <c r="A1" t="s">
        <v>550</v>
      </c>
    </row>
    <row r="2" spans="1:6" ht="22.5" customHeight="1" x14ac:dyDescent="0.25">
      <c r="A2" s="1" t="s">
        <v>0</v>
      </c>
      <c r="B2" t="s">
        <v>1</v>
      </c>
      <c r="C2" t="s">
        <v>1</v>
      </c>
    </row>
    <row r="3" spans="1:6" ht="45" customHeight="1" x14ac:dyDescent="0.25">
      <c r="A3" s="61" t="s">
        <v>282</v>
      </c>
      <c r="B3" s="61"/>
      <c r="C3" s="61"/>
      <c r="D3" s="61"/>
      <c r="E3" s="61"/>
      <c r="F3" s="61"/>
    </row>
    <row r="4" spans="1:6" ht="43.5" customHeight="1" x14ac:dyDescent="0.25">
      <c r="A4" s="61" t="s">
        <v>1</v>
      </c>
      <c r="B4" s="61"/>
      <c r="C4" s="61"/>
      <c r="D4" s="61"/>
      <c r="E4" s="61"/>
      <c r="F4" s="61"/>
    </row>
    <row r="5" spans="1:6" x14ac:dyDescent="0.25">
      <c r="A5" t="s">
        <v>3</v>
      </c>
      <c r="B5" s="60" t="s">
        <v>4</v>
      </c>
      <c r="C5" s="60"/>
      <c r="D5" t="s">
        <v>1</v>
      </c>
      <c r="E5" t="s">
        <v>1</v>
      </c>
    </row>
    <row r="6" spans="1:6" x14ac:dyDescent="0.25">
      <c r="A6" t="s">
        <v>5</v>
      </c>
      <c r="B6" s="60" t="s">
        <v>268</v>
      </c>
      <c r="C6" s="60"/>
      <c r="D6" t="s">
        <v>1</v>
      </c>
      <c r="E6" t="s">
        <v>1</v>
      </c>
    </row>
    <row r="7" spans="1:6" ht="18" x14ac:dyDescent="0.25">
      <c r="A7" s="1" t="s">
        <v>7</v>
      </c>
      <c r="B7" t="s">
        <v>1</v>
      </c>
      <c r="C7" t="s">
        <v>1</v>
      </c>
      <c r="D7" t="s">
        <v>1</v>
      </c>
      <c r="E7" t="s">
        <v>1</v>
      </c>
    </row>
    <row r="8" spans="1:6" x14ac:dyDescent="0.25">
      <c r="B8" s="62" t="s">
        <v>8</v>
      </c>
      <c r="C8" s="62"/>
      <c r="D8" s="62" t="s">
        <v>9</v>
      </c>
      <c r="E8" s="62"/>
      <c r="F8" s="62"/>
    </row>
    <row r="9" spans="1:6" x14ac:dyDescent="0.25">
      <c r="A9" t="s">
        <v>10</v>
      </c>
      <c r="B9" s="17" t="s">
        <v>283</v>
      </c>
      <c r="C9" s="17"/>
      <c r="D9" s="60">
        <v>2</v>
      </c>
      <c r="E9" s="60"/>
      <c r="F9" s="60"/>
    </row>
    <row r="10" spans="1:6" x14ac:dyDescent="0.25">
      <c r="A10" t="s">
        <v>12</v>
      </c>
      <c r="B10" s="17" t="s">
        <v>284</v>
      </c>
      <c r="C10" s="17"/>
      <c r="D10" s="60">
        <v>5</v>
      </c>
      <c r="E10" s="60"/>
      <c r="F10" s="60"/>
    </row>
    <row r="11" spans="1:6" x14ac:dyDescent="0.25">
      <c r="A11" t="s">
        <v>14</v>
      </c>
      <c r="B11" s="17" t="s">
        <v>285</v>
      </c>
      <c r="C11" s="17"/>
      <c r="D11" s="60">
        <v>360</v>
      </c>
      <c r="E11" s="60"/>
      <c r="F11" s="60"/>
    </row>
    <row r="12" spans="1:6" x14ac:dyDescent="0.25">
      <c r="A12" t="s">
        <v>16</v>
      </c>
      <c r="B12" s="17" t="s">
        <v>283</v>
      </c>
      <c r="C12" s="17"/>
      <c r="D12" s="60">
        <v>2</v>
      </c>
      <c r="E12" s="60"/>
      <c r="F12" s="60"/>
    </row>
    <row r="13" spans="1:6" x14ac:dyDescent="0.25">
      <c r="A13" t="s">
        <v>17</v>
      </c>
      <c r="B13" s="17" t="s">
        <v>283</v>
      </c>
      <c r="C13" s="17"/>
      <c r="D13" s="60">
        <v>2</v>
      </c>
      <c r="E13" s="60"/>
      <c r="F13" s="60"/>
    </row>
    <row r="14" spans="1:6" x14ac:dyDescent="0.25">
      <c r="A14" t="s">
        <v>19</v>
      </c>
      <c r="B14" s="17" t="s">
        <v>283</v>
      </c>
      <c r="C14" s="17"/>
      <c r="D14" s="60">
        <v>1</v>
      </c>
      <c r="E14" s="60"/>
      <c r="F14" s="60"/>
    </row>
    <row r="15" spans="1:6" x14ac:dyDescent="0.25">
      <c r="A15" t="s">
        <v>21</v>
      </c>
      <c r="B15" s="17" t="s">
        <v>283</v>
      </c>
      <c r="C15" s="17"/>
      <c r="D15" s="60">
        <v>1</v>
      </c>
      <c r="E15" s="60"/>
      <c r="F15" s="60"/>
    </row>
    <row r="16" spans="1:6" x14ac:dyDescent="0.25">
      <c r="A16" t="s">
        <v>23</v>
      </c>
      <c r="B16" s="17" t="s">
        <v>283</v>
      </c>
      <c r="C16" s="17"/>
      <c r="D16" s="60">
        <v>1</v>
      </c>
      <c r="E16" s="60"/>
      <c r="F16" s="60"/>
    </row>
    <row r="17" spans="1:6" x14ac:dyDescent="0.25">
      <c r="A17" t="s">
        <v>25</v>
      </c>
      <c r="B17" s="17" t="s">
        <v>283</v>
      </c>
      <c r="C17" s="17"/>
      <c r="D17" s="60">
        <v>3</v>
      </c>
      <c r="E17" s="60"/>
      <c r="F17" s="60"/>
    </row>
    <row r="18" spans="1:6" x14ac:dyDescent="0.25">
      <c r="A18" t="s">
        <v>26</v>
      </c>
      <c r="B18" s="17" t="s">
        <v>283</v>
      </c>
      <c r="C18" s="17"/>
      <c r="D18" s="60">
        <v>2</v>
      </c>
      <c r="E18" s="60"/>
      <c r="F18" s="60"/>
    </row>
    <row r="19" spans="1:6" x14ac:dyDescent="0.25">
      <c r="A19" t="s">
        <v>27</v>
      </c>
      <c r="B19" s="17" t="s">
        <v>283</v>
      </c>
      <c r="C19" s="17"/>
      <c r="D19" s="60">
        <v>2</v>
      </c>
      <c r="E19" s="60"/>
      <c r="F19" s="60"/>
    </row>
    <row r="20" spans="1:6" x14ac:dyDescent="0.25">
      <c r="A20" t="s">
        <v>28</v>
      </c>
      <c r="B20" s="17" t="s">
        <v>283</v>
      </c>
      <c r="C20" s="17"/>
      <c r="D20" s="60">
        <v>2</v>
      </c>
      <c r="E20" s="60"/>
      <c r="F20" s="60"/>
    </row>
    <row r="21" spans="1:6" x14ac:dyDescent="0.25">
      <c r="A21" t="s">
        <v>29</v>
      </c>
      <c r="B21" s="17" t="s">
        <v>283</v>
      </c>
      <c r="C21" s="17"/>
      <c r="D21" s="60">
        <v>1</v>
      </c>
      <c r="E21" s="60"/>
      <c r="F21" s="60"/>
    </row>
    <row r="22" spans="1:6" x14ac:dyDescent="0.25">
      <c r="A22" t="s">
        <v>30</v>
      </c>
      <c r="B22" s="17" t="s">
        <v>283</v>
      </c>
      <c r="C22" s="17"/>
      <c r="D22" s="60">
        <v>2</v>
      </c>
      <c r="E22" s="60"/>
      <c r="F22" s="60"/>
    </row>
    <row r="23" spans="1:6" x14ac:dyDescent="0.25">
      <c r="A23" t="s">
        <v>32</v>
      </c>
      <c r="B23" s="17" t="s">
        <v>283</v>
      </c>
      <c r="C23" s="17"/>
      <c r="D23" s="60">
        <v>2</v>
      </c>
      <c r="E23" s="60"/>
      <c r="F23" s="60"/>
    </row>
    <row r="24" spans="1:6" x14ac:dyDescent="0.25">
      <c r="A24" t="s">
        <v>33</v>
      </c>
      <c r="B24" s="17" t="s">
        <v>286</v>
      </c>
      <c r="C24" s="17"/>
      <c r="D24" s="60">
        <v>5</v>
      </c>
      <c r="E24" s="60"/>
      <c r="F24" s="60"/>
    </row>
    <row r="25" spans="1:6" x14ac:dyDescent="0.25">
      <c r="A25" t="s">
        <v>35</v>
      </c>
      <c r="B25" s="17" t="s">
        <v>287</v>
      </c>
      <c r="C25" s="17"/>
      <c r="D25" s="60">
        <v>5</v>
      </c>
      <c r="E25" s="60"/>
      <c r="F25" s="60"/>
    </row>
    <row r="26" spans="1:6" x14ac:dyDescent="0.25">
      <c r="A26" t="s">
        <v>37</v>
      </c>
      <c r="B26" s="17" t="s">
        <v>288</v>
      </c>
      <c r="C26" s="17"/>
      <c r="D26" s="60">
        <v>2</v>
      </c>
      <c r="E26" s="60"/>
      <c r="F26" s="60"/>
    </row>
    <row r="27" spans="1:6" x14ac:dyDescent="0.25">
      <c r="A27" t="s">
        <v>38</v>
      </c>
      <c r="B27" s="17" t="s">
        <v>289</v>
      </c>
      <c r="C27" s="17"/>
      <c r="D27" s="60">
        <v>3</v>
      </c>
      <c r="E27" s="60"/>
      <c r="F27" s="60"/>
    </row>
    <row r="28" spans="1:6" x14ac:dyDescent="0.25">
      <c r="A28" t="s">
        <v>39</v>
      </c>
      <c r="B28" s="17" t="s">
        <v>289</v>
      </c>
      <c r="C28" s="17"/>
      <c r="D28" s="60">
        <v>3</v>
      </c>
      <c r="E28" s="60"/>
      <c r="F28" s="60"/>
    </row>
    <row r="29" spans="1:6" x14ac:dyDescent="0.25">
      <c r="A29" t="s">
        <v>167</v>
      </c>
      <c r="B29" s="17" t="s">
        <v>290</v>
      </c>
      <c r="C29" s="17"/>
      <c r="D29" s="60">
        <v>20</v>
      </c>
      <c r="E29" s="60"/>
      <c r="F29" s="60"/>
    </row>
    <row r="30" spans="1:6" x14ac:dyDescent="0.25">
      <c r="A30" t="s">
        <v>169</v>
      </c>
      <c r="B30" s="17" t="s">
        <v>290</v>
      </c>
      <c r="C30" s="17"/>
      <c r="D30" s="60">
        <v>3</v>
      </c>
      <c r="E30" s="60"/>
      <c r="F30" s="60"/>
    </row>
    <row r="31" spans="1:6" x14ac:dyDescent="0.25">
      <c r="A31" t="s">
        <v>171</v>
      </c>
      <c r="B31" s="17" t="s">
        <v>290</v>
      </c>
      <c r="C31" s="17"/>
      <c r="D31" s="60">
        <v>2</v>
      </c>
      <c r="E31" s="60"/>
      <c r="F31" s="60"/>
    </row>
    <row r="32" spans="1:6" x14ac:dyDescent="0.25">
      <c r="A32" t="s">
        <v>173</v>
      </c>
      <c r="B32" s="17" t="s">
        <v>290</v>
      </c>
      <c r="C32" s="17"/>
      <c r="D32" s="60">
        <v>3</v>
      </c>
      <c r="E32" s="60"/>
      <c r="F32" s="60"/>
    </row>
    <row r="33" spans="1:6" x14ac:dyDescent="0.25">
      <c r="A33" t="s">
        <v>175</v>
      </c>
      <c r="B33" s="17" t="s">
        <v>291</v>
      </c>
      <c r="C33" s="17"/>
      <c r="D33" s="60">
        <v>4</v>
      </c>
      <c r="E33" s="60"/>
      <c r="F33" s="60"/>
    </row>
    <row r="34" spans="1:6" x14ac:dyDescent="0.25">
      <c r="A34" t="s">
        <v>177</v>
      </c>
      <c r="B34" s="17" t="s">
        <v>291</v>
      </c>
      <c r="C34" s="17"/>
      <c r="D34" s="60">
        <v>3</v>
      </c>
      <c r="E34" s="60"/>
      <c r="F34" s="60"/>
    </row>
    <row r="35" spans="1:6" x14ac:dyDescent="0.25">
      <c r="A35" t="s">
        <v>179</v>
      </c>
      <c r="B35" s="17" t="s">
        <v>291</v>
      </c>
      <c r="C35" s="17"/>
      <c r="D35" s="60">
        <v>3</v>
      </c>
      <c r="E35" s="60"/>
      <c r="F35" s="60"/>
    </row>
    <row r="36" spans="1:6" x14ac:dyDescent="0.25">
      <c r="A36" t="s">
        <v>181</v>
      </c>
      <c r="B36" s="17" t="s">
        <v>292</v>
      </c>
      <c r="C36" s="17"/>
      <c r="D36" s="60">
        <v>5</v>
      </c>
      <c r="E36" s="60"/>
      <c r="F36" s="60"/>
    </row>
    <row r="37" spans="1:6" x14ac:dyDescent="0.25">
      <c r="A37" t="s">
        <v>182</v>
      </c>
      <c r="B37" s="17" t="s">
        <v>293</v>
      </c>
      <c r="C37" s="17"/>
      <c r="D37" s="60">
        <v>4</v>
      </c>
      <c r="E37" s="60"/>
      <c r="F37" s="60"/>
    </row>
    <row r="38" spans="1:6" x14ac:dyDescent="0.25">
      <c r="A38" t="s">
        <v>183</v>
      </c>
      <c r="B38" s="17" t="s">
        <v>294</v>
      </c>
      <c r="C38" s="17"/>
      <c r="D38" s="60">
        <v>5</v>
      </c>
      <c r="E38" s="60"/>
      <c r="F38" s="60"/>
    </row>
    <row r="39" spans="1:6" x14ac:dyDescent="0.25">
      <c r="A39" t="s">
        <v>295</v>
      </c>
      <c r="B39" s="17" t="s">
        <v>296</v>
      </c>
      <c r="C39" s="17"/>
      <c r="D39" s="60">
        <v>5</v>
      </c>
      <c r="E39" s="60"/>
      <c r="F39" s="60"/>
    </row>
    <row r="40" spans="1:6" x14ac:dyDescent="0.25">
      <c r="A40" t="s">
        <v>297</v>
      </c>
      <c r="B40" s="17" t="s">
        <v>298</v>
      </c>
      <c r="C40" s="17"/>
      <c r="D40" s="60">
        <v>10</v>
      </c>
      <c r="E40" s="60"/>
      <c r="F40" s="60"/>
    </row>
    <row r="41" spans="1:6" x14ac:dyDescent="0.25">
      <c r="A41" t="s">
        <v>299</v>
      </c>
      <c r="B41" s="17" t="s">
        <v>300</v>
      </c>
      <c r="C41" s="17"/>
      <c r="D41" s="60">
        <v>7</v>
      </c>
      <c r="E41" s="60"/>
      <c r="F41" s="60"/>
    </row>
    <row r="42" spans="1:6" x14ac:dyDescent="0.25">
      <c r="A42" t="s">
        <v>301</v>
      </c>
      <c r="B42" s="17" t="s">
        <v>302</v>
      </c>
      <c r="C42" s="17"/>
      <c r="D42" s="60">
        <v>10</v>
      </c>
      <c r="E42" s="60"/>
      <c r="F42" s="60"/>
    </row>
    <row r="43" spans="1:6" x14ac:dyDescent="0.25">
      <c r="A43" t="s">
        <v>303</v>
      </c>
      <c r="B43" s="17" t="s">
        <v>283</v>
      </c>
      <c r="C43" s="17"/>
      <c r="D43" s="60">
        <v>4</v>
      </c>
      <c r="E43" s="60"/>
      <c r="F43" s="60"/>
    </row>
    <row r="44" spans="1:6" x14ac:dyDescent="0.25">
      <c r="A44" t="s">
        <v>304</v>
      </c>
      <c r="B44" s="17" t="s">
        <v>283</v>
      </c>
      <c r="C44" s="17"/>
      <c r="D44" s="60">
        <v>3</v>
      </c>
      <c r="E44" s="60"/>
      <c r="F44" s="60"/>
    </row>
    <row r="45" spans="1:6" x14ac:dyDescent="0.25">
      <c r="A45" t="s">
        <v>305</v>
      </c>
      <c r="B45" s="17" t="s">
        <v>283</v>
      </c>
      <c r="C45" s="17"/>
      <c r="D45" s="60">
        <v>3</v>
      </c>
      <c r="E45" s="60"/>
      <c r="F45" s="60"/>
    </row>
    <row r="46" spans="1:6" x14ac:dyDescent="0.25">
      <c r="A46" t="s">
        <v>306</v>
      </c>
      <c r="B46" s="17" t="s">
        <v>283</v>
      </c>
      <c r="C46" s="17"/>
      <c r="D46" s="60">
        <v>3</v>
      </c>
      <c r="E46" s="60"/>
      <c r="F46" s="60"/>
    </row>
    <row r="47" spans="1:6" x14ac:dyDescent="0.25">
      <c r="A47" t="s">
        <v>307</v>
      </c>
      <c r="B47" s="17" t="s">
        <v>283</v>
      </c>
      <c r="C47" s="17"/>
      <c r="D47" s="60">
        <v>3</v>
      </c>
      <c r="E47" s="60"/>
      <c r="F47" s="60"/>
    </row>
    <row r="48" spans="1:6" x14ac:dyDescent="0.25">
      <c r="A48" t="s">
        <v>308</v>
      </c>
      <c r="B48" s="17" t="s">
        <v>283</v>
      </c>
      <c r="C48" s="17"/>
      <c r="D48" s="60">
        <v>3</v>
      </c>
      <c r="E48" s="60"/>
      <c r="F48" s="60"/>
    </row>
    <row r="49" spans="1:6" x14ac:dyDescent="0.25">
      <c r="A49" t="s">
        <v>309</v>
      </c>
      <c r="B49" s="17" t="s">
        <v>283</v>
      </c>
      <c r="C49" s="17"/>
      <c r="D49" s="60">
        <v>3</v>
      </c>
      <c r="E49" s="60"/>
      <c r="F49" s="60"/>
    </row>
    <row r="50" spans="1:6" x14ac:dyDescent="0.25">
      <c r="A50" t="s">
        <v>310</v>
      </c>
      <c r="B50" s="17" t="s">
        <v>283</v>
      </c>
      <c r="C50" s="17"/>
      <c r="D50" s="60">
        <v>3</v>
      </c>
      <c r="E50" s="60"/>
      <c r="F50" s="60"/>
    </row>
    <row r="51" spans="1:6" x14ac:dyDescent="0.25">
      <c r="A51" t="s">
        <v>311</v>
      </c>
      <c r="B51" s="17" t="s">
        <v>312</v>
      </c>
      <c r="C51" s="17"/>
      <c r="D51" s="60">
        <v>2</v>
      </c>
      <c r="E51" s="60"/>
      <c r="F51" s="60"/>
    </row>
    <row r="52" spans="1:6" x14ac:dyDescent="0.25">
      <c r="A52" t="s">
        <v>313</v>
      </c>
      <c r="B52" s="17" t="s">
        <v>312</v>
      </c>
      <c r="C52" s="17"/>
      <c r="D52" s="60">
        <v>2</v>
      </c>
      <c r="E52" s="60"/>
      <c r="F52" s="60"/>
    </row>
    <row r="53" spans="1:6" x14ac:dyDescent="0.25">
      <c r="A53" t="s">
        <v>314</v>
      </c>
      <c r="B53" s="17" t="s">
        <v>312</v>
      </c>
      <c r="C53" s="17"/>
      <c r="D53" s="60">
        <v>20</v>
      </c>
      <c r="E53" s="60"/>
      <c r="F53" s="60"/>
    </row>
    <row r="54" spans="1:6" x14ac:dyDescent="0.25">
      <c r="A54" t="s">
        <v>315</v>
      </c>
      <c r="B54" s="17" t="s">
        <v>283</v>
      </c>
      <c r="C54" s="17"/>
      <c r="D54" s="60">
        <v>8</v>
      </c>
      <c r="E54" s="60"/>
      <c r="F54" s="60"/>
    </row>
    <row r="55" spans="1:6" x14ac:dyDescent="0.25">
      <c r="A55" t="s">
        <v>316</v>
      </c>
      <c r="B55" s="17" t="s">
        <v>317</v>
      </c>
      <c r="C55" s="17"/>
      <c r="D55" s="60">
        <v>10</v>
      </c>
      <c r="E55" s="60"/>
      <c r="F55" s="60"/>
    </row>
    <row r="56" spans="1:6" x14ac:dyDescent="0.25">
      <c r="A56" t="s">
        <v>318</v>
      </c>
      <c r="B56" s="17" t="s">
        <v>319</v>
      </c>
      <c r="C56" s="17"/>
      <c r="D56" s="60">
        <v>15</v>
      </c>
      <c r="E56" s="60"/>
      <c r="F56" s="60"/>
    </row>
    <row r="57" spans="1:6" x14ac:dyDescent="0.25">
      <c r="A57" t="s">
        <v>320</v>
      </c>
      <c r="B57" s="17" t="s">
        <v>283</v>
      </c>
      <c r="C57" s="17"/>
      <c r="D57" s="60">
        <v>1</v>
      </c>
      <c r="E57" s="60"/>
      <c r="F57" s="60"/>
    </row>
    <row r="58" spans="1:6" x14ac:dyDescent="0.25">
      <c r="A58" t="s">
        <v>321</v>
      </c>
      <c r="B58" s="17" t="s">
        <v>322</v>
      </c>
      <c r="C58" s="17"/>
      <c r="D58" s="60">
        <v>5</v>
      </c>
      <c r="E58" s="60"/>
      <c r="F58" s="60"/>
    </row>
    <row r="59" spans="1:6" x14ac:dyDescent="0.25">
      <c r="A59" t="s">
        <v>323</v>
      </c>
      <c r="B59" s="17" t="s">
        <v>93</v>
      </c>
      <c r="C59" s="17"/>
      <c r="D59" s="60">
        <v>3</v>
      </c>
      <c r="E59" s="60"/>
      <c r="F59" s="60"/>
    </row>
    <row r="60" spans="1:6" x14ac:dyDescent="0.25">
      <c r="A60" t="s">
        <v>324</v>
      </c>
      <c r="B60" s="17" t="s">
        <v>325</v>
      </c>
      <c r="C60" s="17"/>
      <c r="D60" s="60">
        <v>8</v>
      </c>
      <c r="E60" s="60"/>
      <c r="F60" s="60"/>
    </row>
    <row r="61" spans="1:6" x14ac:dyDescent="0.25">
      <c r="A61" t="s">
        <v>326</v>
      </c>
      <c r="B61" s="17" t="s">
        <v>325</v>
      </c>
      <c r="C61" s="17"/>
      <c r="D61" s="60">
        <v>8</v>
      </c>
      <c r="E61" s="60"/>
      <c r="F61" s="60"/>
    </row>
    <row r="62" spans="1:6" x14ac:dyDescent="0.25">
      <c r="A62" t="s">
        <v>327</v>
      </c>
      <c r="B62" s="17" t="s">
        <v>328</v>
      </c>
      <c r="C62" s="17"/>
      <c r="D62" s="60">
        <v>2</v>
      </c>
      <c r="E62" s="60"/>
      <c r="F62" s="60"/>
    </row>
    <row r="63" spans="1:6" x14ac:dyDescent="0.25">
      <c r="A63" t="s">
        <v>329</v>
      </c>
      <c r="B63" s="17" t="s">
        <v>328</v>
      </c>
      <c r="C63" s="17"/>
      <c r="D63" s="60">
        <v>2</v>
      </c>
      <c r="E63" s="60"/>
      <c r="F63" s="60"/>
    </row>
    <row r="64" spans="1:6" x14ac:dyDescent="0.25">
      <c r="A64" t="s">
        <v>330</v>
      </c>
      <c r="B64" s="17" t="s">
        <v>331</v>
      </c>
      <c r="C64" s="17"/>
      <c r="D64" s="60">
        <v>20</v>
      </c>
      <c r="E64" s="60"/>
      <c r="F64" s="60"/>
    </row>
    <row r="65" spans="1:6" x14ac:dyDescent="0.25">
      <c r="A65" t="s">
        <v>332</v>
      </c>
      <c r="B65" s="17" t="s">
        <v>333</v>
      </c>
      <c r="C65" s="17"/>
      <c r="D65" s="60">
        <v>2</v>
      </c>
      <c r="E65" s="60"/>
      <c r="F65" s="60"/>
    </row>
    <row r="66" spans="1:6" x14ac:dyDescent="0.25">
      <c r="A66" t="s">
        <v>334</v>
      </c>
      <c r="B66" s="17" t="s">
        <v>284</v>
      </c>
      <c r="C66" s="17"/>
      <c r="D66" s="60">
        <v>1</v>
      </c>
      <c r="E66" s="60"/>
      <c r="F66" s="60"/>
    </row>
    <row r="67" spans="1:6" x14ac:dyDescent="0.25">
      <c r="A67" t="s">
        <v>335</v>
      </c>
      <c r="B67" s="17" t="s">
        <v>283</v>
      </c>
      <c r="C67" s="17"/>
      <c r="D67" s="60">
        <v>1</v>
      </c>
      <c r="E67" s="60"/>
      <c r="F67" s="60"/>
    </row>
    <row r="68" spans="1:6" x14ac:dyDescent="0.25">
      <c r="A68" t="s">
        <v>336</v>
      </c>
      <c r="B68" s="17" t="s">
        <v>283</v>
      </c>
      <c r="C68" s="17"/>
      <c r="D68" s="60">
        <v>1</v>
      </c>
      <c r="E68" s="60"/>
      <c r="F68" s="60"/>
    </row>
    <row r="69" spans="1:6" x14ac:dyDescent="0.25">
      <c r="A69" t="s">
        <v>337</v>
      </c>
      <c r="B69" s="17" t="s">
        <v>283</v>
      </c>
      <c r="C69" s="17"/>
      <c r="D69" s="60">
        <v>2</v>
      </c>
      <c r="E69" s="60"/>
      <c r="F69" s="60"/>
    </row>
    <row r="70" spans="1:6" x14ac:dyDescent="0.25">
      <c r="A70" t="s">
        <v>338</v>
      </c>
      <c r="B70" s="17" t="s">
        <v>339</v>
      </c>
      <c r="C70" s="17"/>
      <c r="D70" s="60">
        <v>10</v>
      </c>
      <c r="E70" s="60"/>
      <c r="F70" s="60"/>
    </row>
    <row r="71" spans="1:6" x14ac:dyDescent="0.25">
      <c r="A71" t="s">
        <v>340</v>
      </c>
      <c r="B71" s="17" t="s">
        <v>339</v>
      </c>
      <c r="C71" s="17"/>
      <c r="D71" s="60">
        <v>10</v>
      </c>
      <c r="E71" s="60"/>
      <c r="F71" s="60"/>
    </row>
    <row r="72" spans="1:6" x14ac:dyDescent="0.25">
      <c r="A72" t="s">
        <v>341</v>
      </c>
      <c r="B72" s="17" t="s">
        <v>339</v>
      </c>
      <c r="C72" s="17"/>
      <c r="D72" s="60">
        <v>10</v>
      </c>
      <c r="E72" s="60"/>
      <c r="F72" s="60"/>
    </row>
    <row r="73" spans="1:6" x14ac:dyDescent="0.25">
      <c r="A73" t="s">
        <v>342</v>
      </c>
      <c r="B73" s="17" t="s">
        <v>343</v>
      </c>
      <c r="C73" s="17"/>
      <c r="D73" s="60">
        <v>10</v>
      </c>
      <c r="E73" s="60"/>
      <c r="F73" s="60"/>
    </row>
    <row r="74" spans="1:6" x14ac:dyDescent="0.25">
      <c r="A74" t="s">
        <v>344</v>
      </c>
      <c r="B74" s="17" t="s">
        <v>343</v>
      </c>
      <c r="C74" s="17"/>
      <c r="D74" s="60">
        <v>10</v>
      </c>
      <c r="E74" s="60"/>
      <c r="F74" s="60"/>
    </row>
    <row r="75" spans="1:6" x14ac:dyDescent="0.25">
      <c r="A75" t="s">
        <v>345</v>
      </c>
      <c r="B75" s="17" t="s">
        <v>343</v>
      </c>
      <c r="C75" s="17"/>
      <c r="D75" s="60">
        <v>10</v>
      </c>
      <c r="E75" s="60"/>
      <c r="F75" s="60"/>
    </row>
    <row r="76" spans="1:6" x14ac:dyDescent="0.25">
      <c r="A76" t="s">
        <v>346</v>
      </c>
      <c r="B76" s="17" t="s">
        <v>347</v>
      </c>
      <c r="C76" s="17"/>
      <c r="D76" s="60">
        <v>8</v>
      </c>
      <c r="E76" s="60"/>
      <c r="F76" s="60"/>
    </row>
    <row r="77" spans="1:6" x14ac:dyDescent="0.25">
      <c r="A77" t="s">
        <v>348</v>
      </c>
      <c r="B77" s="17" t="s">
        <v>349</v>
      </c>
      <c r="C77" s="17"/>
      <c r="D77" s="60">
        <v>5</v>
      </c>
      <c r="E77" s="60"/>
      <c r="F77" s="60"/>
    </row>
    <row r="78" spans="1:6" x14ac:dyDescent="0.25">
      <c r="A78" t="s">
        <v>350</v>
      </c>
      <c r="B78" s="17" t="s">
        <v>351</v>
      </c>
      <c r="C78" s="17"/>
      <c r="D78" s="60">
        <v>5</v>
      </c>
      <c r="E78" s="60"/>
      <c r="F78" s="60"/>
    </row>
    <row r="79" spans="1:6" x14ac:dyDescent="0.25">
      <c r="A79" t="s">
        <v>352</v>
      </c>
      <c r="B79" s="17" t="s">
        <v>353</v>
      </c>
      <c r="C79" s="17"/>
      <c r="D79" s="60">
        <v>3</v>
      </c>
      <c r="E79" s="60"/>
      <c r="F79" s="60"/>
    </row>
    <row r="80" spans="1:6" x14ac:dyDescent="0.25">
      <c r="A80" t="s">
        <v>354</v>
      </c>
      <c r="B80" s="17" t="s">
        <v>355</v>
      </c>
      <c r="C80" s="17"/>
      <c r="D80" s="60">
        <v>1</v>
      </c>
      <c r="E80" s="60"/>
      <c r="F80" s="60"/>
    </row>
    <row r="81" spans="1:6" x14ac:dyDescent="0.25">
      <c r="A81" t="s">
        <v>356</v>
      </c>
      <c r="B81" s="17" t="s">
        <v>355</v>
      </c>
      <c r="C81" s="17"/>
      <c r="D81" s="60">
        <v>1</v>
      </c>
      <c r="E81" s="60"/>
      <c r="F81" s="60"/>
    </row>
    <row r="82" spans="1:6" x14ac:dyDescent="0.25">
      <c r="A82" t="s">
        <v>357</v>
      </c>
      <c r="B82" s="17" t="s">
        <v>355</v>
      </c>
      <c r="C82" s="17"/>
      <c r="D82" s="60">
        <v>1</v>
      </c>
      <c r="E82" s="60"/>
      <c r="F82" s="60"/>
    </row>
    <row r="83" spans="1:6" x14ac:dyDescent="0.25">
      <c r="A83" t="s">
        <v>358</v>
      </c>
      <c r="B83" s="17" t="s">
        <v>359</v>
      </c>
      <c r="C83" s="17"/>
      <c r="D83" s="60">
        <v>30</v>
      </c>
      <c r="E83" s="60"/>
      <c r="F83" s="60"/>
    </row>
    <row r="84" spans="1:6" x14ac:dyDescent="0.25">
      <c r="A84" t="s">
        <v>360</v>
      </c>
      <c r="B84" s="17" t="s">
        <v>361</v>
      </c>
      <c r="C84" s="17"/>
      <c r="D84" s="60">
        <v>2</v>
      </c>
      <c r="E84" s="60"/>
      <c r="F84" s="60"/>
    </row>
    <row r="85" spans="1:6" x14ac:dyDescent="0.25">
      <c r="A85" t="s">
        <v>362</v>
      </c>
      <c r="B85" s="17" t="s">
        <v>363</v>
      </c>
      <c r="C85" s="17"/>
      <c r="D85" s="60">
        <v>3</v>
      </c>
      <c r="E85" s="60"/>
      <c r="F85" s="60"/>
    </row>
    <row r="86" spans="1:6" x14ac:dyDescent="0.25">
      <c r="A86" t="s">
        <v>364</v>
      </c>
      <c r="B86" s="17" t="s">
        <v>365</v>
      </c>
      <c r="C86" s="17"/>
      <c r="D86" s="60">
        <v>6</v>
      </c>
      <c r="E86" s="60"/>
      <c r="F86" s="60"/>
    </row>
    <row r="87" spans="1:6" x14ac:dyDescent="0.25">
      <c r="A87" t="s">
        <v>366</v>
      </c>
      <c r="B87" s="17" t="s">
        <v>367</v>
      </c>
      <c r="C87" s="17"/>
      <c r="D87" s="60">
        <v>10</v>
      </c>
      <c r="E87" s="60"/>
      <c r="F87" s="60"/>
    </row>
    <row r="88" spans="1:6" x14ac:dyDescent="0.25">
      <c r="A88" t="s">
        <v>368</v>
      </c>
      <c r="B88" s="17" t="s">
        <v>369</v>
      </c>
      <c r="C88" s="17"/>
      <c r="D88" s="60">
        <v>10</v>
      </c>
      <c r="E88" s="60"/>
      <c r="F88" s="60"/>
    </row>
    <row r="89" spans="1:6" x14ac:dyDescent="0.25">
      <c r="A89" t="s">
        <v>370</v>
      </c>
      <c r="B89" s="17" t="s">
        <v>371</v>
      </c>
      <c r="C89" s="17"/>
      <c r="D89" s="60">
        <v>5</v>
      </c>
      <c r="E89" s="60"/>
      <c r="F89" s="60"/>
    </row>
    <row r="90" spans="1:6" x14ac:dyDescent="0.25">
      <c r="A90" t="s">
        <v>372</v>
      </c>
      <c r="B90" s="17" t="s">
        <v>373</v>
      </c>
      <c r="C90" s="17"/>
      <c r="D90" s="60">
        <v>1</v>
      </c>
      <c r="E90" s="60"/>
      <c r="F90" s="60"/>
    </row>
    <row r="91" spans="1:6" x14ac:dyDescent="0.25">
      <c r="A91" t="s">
        <v>374</v>
      </c>
      <c r="B91" s="17" t="s">
        <v>283</v>
      </c>
      <c r="C91" s="17"/>
      <c r="D91" s="60">
        <v>3</v>
      </c>
      <c r="E91" s="60"/>
      <c r="F91" s="60"/>
    </row>
    <row r="92" spans="1:6" x14ac:dyDescent="0.25">
      <c r="A92" t="s">
        <v>375</v>
      </c>
      <c r="B92" s="17" t="s">
        <v>283</v>
      </c>
      <c r="C92" s="17"/>
      <c r="D92" s="60">
        <v>3</v>
      </c>
      <c r="E92" s="60"/>
      <c r="F92" s="60"/>
    </row>
    <row r="93" spans="1:6" x14ac:dyDescent="0.25">
      <c r="A93" t="s">
        <v>376</v>
      </c>
      <c r="B93" s="17" t="s">
        <v>283</v>
      </c>
      <c r="C93" s="17"/>
      <c r="D93" s="60">
        <v>3</v>
      </c>
      <c r="E93" s="60"/>
      <c r="F93" s="60"/>
    </row>
    <row r="94" spans="1:6" x14ac:dyDescent="0.25">
      <c r="A94" t="s">
        <v>377</v>
      </c>
      <c r="B94" s="17" t="s">
        <v>283</v>
      </c>
      <c r="C94" s="17"/>
      <c r="D94" s="60">
        <v>6</v>
      </c>
      <c r="E94" s="60"/>
      <c r="F94" s="60"/>
    </row>
    <row r="95" spans="1:6" x14ac:dyDescent="0.25">
      <c r="A95" t="s">
        <v>378</v>
      </c>
      <c r="B95" s="17" t="s">
        <v>283</v>
      </c>
      <c r="C95" s="17"/>
      <c r="D95" s="60">
        <v>2</v>
      </c>
      <c r="E95" s="60"/>
      <c r="F95" s="60"/>
    </row>
    <row r="96" spans="1:6" x14ac:dyDescent="0.25">
      <c r="A96" t="s">
        <v>379</v>
      </c>
      <c r="B96" s="17" t="s">
        <v>283</v>
      </c>
      <c r="C96" s="17"/>
      <c r="D96" s="60">
        <v>2</v>
      </c>
      <c r="E96" s="60"/>
      <c r="F96" s="60"/>
    </row>
    <row r="97" spans="1:6" x14ac:dyDescent="0.25">
      <c r="A97" t="s">
        <v>380</v>
      </c>
      <c r="B97" s="17" t="s">
        <v>283</v>
      </c>
      <c r="C97" s="17"/>
      <c r="D97" s="60">
        <v>2</v>
      </c>
      <c r="E97" s="60"/>
      <c r="F97" s="60"/>
    </row>
    <row r="98" spans="1:6" x14ac:dyDescent="0.25">
      <c r="A98" t="s">
        <v>381</v>
      </c>
      <c r="B98" s="17" t="s">
        <v>283</v>
      </c>
      <c r="C98" s="17"/>
      <c r="D98" s="60">
        <v>2</v>
      </c>
      <c r="E98" s="60"/>
      <c r="F98" s="60"/>
    </row>
    <row r="99" spans="1:6" x14ac:dyDescent="0.25">
      <c r="A99" t="s">
        <v>382</v>
      </c>
      <c r="B99" s="17" t="s">
        <v>383</v>
      </c>
      <c r="C99" s="17"/>
      <c r="D99" s="60">
        <v>50</v>
      </c>
      <c r="E99" s="60"/>
      <c r="F99" s="60"/>
    </row>
    <row r="100" spans="1:6" x14ac:dyDescent="0.25">
      <c r="A100" t="s">
        <v>384</v>
      </c>
      <c r="B100" s="17" t="s">
        <v>385</v>
      </c>
      <c r="C100" s="17"/>
      <c r="D100" s="60">
        <v>10</v>
      </c>
      <c r="E100" s="60"/>
      <c r="F100" s="60"/>
    </row>
    <row r="101" spans="1:6" x14ac:dyDescent="0.25">
      <c r="A101" t="s">
        <v>386</v>
      </c>
      <c r="B101" s="17" t="s">
        <v>387</v>
      </c>
      <c r="C101" s="17"/>
      <c r="D101" s="60">
        <v>10</v>
      </c>
      <c r="E101" s="60"/>
      <c r="F101" s="60"/>
    </row>
    <row r="102" spans="1:6" x14ac:dyDescent="0.25">
      <c r="A102" t="s">
        <v>388</v>
      </c>
      <c r="B102" s="17" t="s">
        <v>389</v>
      </c>
      <c r="C102" s="17"/>
      <c r="D102" s="60">
        <v>50</v>
      </c>
      <c r="E102" s="60"/>
      <c r="F102" s="60"/>
    </row>
    <row r="103" spans="1:6" x14ac:dyDescent="0.25">
      <c r="A103" t="s">
        <v>390</v>
      </c>
      <c r="B103" s="17" t="s">
        <v>391</v>
      </c>
      <c r="C103" s="17"/>
      <c r="D103" s="60">
        <v>5</v>
      </c>
      <c r="E103" s="60"/>
      <c r="F103" s="60"/>
    </row>
    <row r="104" spans="1:6" x14ac:dyDescent="0.25">
      <c r="A104" t="s">
        <v>392</v>
      </c>
      <c r="B104" s="17" t="s">
        <v>393</v>
      </c>
      <c r="C104" s="17"/>
      <c r="D104" s="60">
        <v>1</v>
      </c>
      <c r="E104" s="60"/>
      <c r="F104" s="60"/>
    </row>
    <row r="105" spans="1:6" x14ac:dyDescent="0.25">
      <c r="A105" t="s">
        <v>394</v>
      </c>
      <c r="B105" s="17" t="s">
        <v>283</v>
      </c>
      <c r="C105" s="17"/>
      <c r="D105" s="60">
        <v>1</v>
      </c>
      <c r="E105" s="60"/>
      <c r="F105" s="60"/>
    </row>
    <row r="106" spans="1:6" x14ac:dyDescent="0.25">
      <c r="A106" t="s">
        <v>395</v>
      </c>
      <c r="B106" s="17" t="s">
        <v>383</v>
      </c>
      <c r="C106" s="17"/>
      <c r="D106" s="60">
        <v>2</v>
      </c>
      <c r="E106" s="60"/>
      <c r="F106" s="60"/>
    </row>
    <row r="107" spans="1:6" x14ac:dyDescent="0.25">
      <c r="A107" t="s">
        <v>396</v>
      </c>
      <c r="B107" s="17" t="s">
        <v>397</v>
      </c>
      <c r="C107" s="17"/>
      <c r="D107" s="60">
        <v>5</v>
      </c>
      <c r="E107" s="60"/>
      <c r="F107" s="60"/>
    </row>
    <row r="108" spans="1:6" x14ac:dyDescent="0.25">
      <c r="A108" t="s">
        <v>398</v>
      </c>
      <c r="B108" s="17" t="s">
        <v>399</v>
      </c>
      <c r="C108" s="17"/>
      <c r="D108" s="60">
        <v>2</v>
      </c>
      <c r="E108" s="60"/>
      <c r="F108" s="60"/>
    </row>
    <row r="109" spans="1:6" x14ac:dyDescent="0.25">
      <c r="A109" t="s">
        <v>400</v>
      </c>
      <c r="B109" s="17" t="s">
        <v>401</v>
      </c>
      <c r="C109" s="17"/>
      <c r="D109" s="60">
        <v>3</v>
      </c>
      <c r="E109" s="60"/>
      <c r="F109" s="60"/>
    </row>
    <row r="110" spans="1:6" x14ac:dyDescent="0.25">
      <c r="A110" t="s">
        <v>402</v>
      </c>
      <c r="B110" s="17" t="s">
        <v>403</v>
      </c>
      <c r="C110" s="17"/>
      <c r="D110" s="60">
        <v>5</v>
      </c>
      <c r="E110" s="60"/>
      <c r="F110" s="60"/>
    </row>
    <row r="111" spans="1:6" x14ac:dyDescent="0.25">
      <c r="A111" t="s">
        <v>404</v>
      </c>
      <c r="B111" s="17" t="s">
        <v>405</v>
      </c>
      <c r="C111" s="17"/>
      <c r="D111" s="60">
        <v>2</v>
      </c>
      <c r="E111" s="60"/>
      <c r="F111" s="60"/>
    </row>
    <row r="112" spans="1:6" x14ac:dyDescent="0.25">
      <c r="A112" t="s">
        <v>406</v>
      </c>
      <c r="B112" s="17" t="s">
        <v>407</v>
      </c>
      <c r="C112" s="17"/>
      <c r="D112" s="60">
        <v>1</v>
      </c>
      <c r="E112" s="60"/>
      <c r="F112" s="60"/>
    </row>
    <row r="113" spans="1:6" x14ac:dyDescent="0.25">
      <c r="A113" t="s">
        <v>408</v>
      </c>
      <c r="B113" s="17" t="s">
        <v>409</v>
      </c>
      <c r="C113" s="17"/>
      <c r="D113" s="60">
        <v>5</v>
      </c>
      <c r="E113" s="60"/>
      <c r="F113" s="60"/>
    </row>
    <row r="114" spans="1:6" x14ac:dyDescent="0.25">
      <c r="A114" t="s">
        <v>410</v>
      </c>
      <c r="B114" s="17" t="s">
        <v>283</v>
      </c>
      <c r="C114" s="17"/>
      <c r="D114" s="60">
        <v>4</v>
      </c>
      <c r="E114" s="60"/>
      <c r="F114" s="60"/>
    </row>
    <row r="115" spans="1:6" x14ac:dyDescent="0.25">
      <c r="A115" t="s">
        <v>411</v>
      </c>
      <c r="B115" s="17" t="s">
        <v>283</v>
      </c>
      <c r="C115" s="17"/>
      <c r="D115" s="60">
        <v>4</v>
      </c>
      <c r="E115" s="60"/>
      <c r="F115" s="60"/>
    </row>
    <row r="116" spans="1:6" x14ac:dyDescent="0.25">
      <c r="A116" t="s">
        <v>412</v>
      </c>
      <c r="B116" s="17" t="s">
        <v>283</v>
      </c>
      <c r="C116" s="17"/>
      <c r="D116" s="60">
        <v>5</v>
      </c>
      <c r="E116" s="60"/>
      <c r="F116" s="60"/>
    </row>
    <row r="117" spans="1:6" x14ac:dyDescent="0.25">
      <c r="A117" t="s">
        <v>413</v>
      </c>
      <c r="B117" s="17" t="s">
        <v>283</v>
      </c>
      <c r="C117" s="17"/>
      <c r="D117" s="60">
        <v>12</v>
      </c>
      <c r="E117" s="60"/>
      <c r="F117" s="60"/>
    </row>
    <row r="118" spans="1:6" x14ac:dyDescent="0.25">
      <c r="A118" t="s">
        <v>414</v>
      </c>
      <c r="B118" s="17" t="s">
        <v>283</v>
      </c>
      <c r="C118" s="17"/>
      <c r="D118" s="60">
        <v>4</v>
      </c>
      <c r="E118" s="60"/>
      <c r="F118" s="60"/>
    </row>
    <row r="119" spans="1:6" x14ac:dyDescent="0.25">
      <c r="A119" t="s">
        <v>415</v>
      </c>
      <c r="B119" s="17" t="s">
        <v>283</v>
      </c>
      <c r="C119" s="17"/>
      <c r="D119" s="60">
        <v>3</v>
      </c>
      <c r="E119" s="60"/>
      <c r="F119" s="60"/>
    </row>
    <row r="120" spans="1:6" x14ac:dyDescent="0.25">
      <c r="A120" t="s">
        <v>416</v>
      </c>
      <c r="B120" s="17" t="s">
        <v>417</v>
      </c>
      <c r="C120" s="17"/>
      <c r="D120" s="60">
        <v>10</v>
      </c>
      <c r="E120" s="60"/>
      <c r="F120" s="60"/>
    </row>
    <row r="121" spans="1:6" x14ac:dyDescent="0.25">
      <c r="A121" t="s">
        <v>418</v>
      </c>
      <c r="B121" s="17" t="s">
        <v>319</v>
      </c>
      <c r="C121" s="17"/>
      <c r="D121" s="60">
        <v>1</v>
      </c>
      <c r="E121" s="60"/>
      <c r="F121" s="60"/>
    </row>
    <row r="122" spans="1:6" x14ac:dyDescent="0.25">
      <c r="A122" t="s">
        <v>419</v>
      </c>
      <c r="B122" s="17" t="s">
        <v>420</v>
      </c>
      <c r="C122" s="17"/>
      <c r="D122" s="60">
        <v>10</v>
      </c>
      <c r="E122" s="60"/>
      <c r="F122" s="60"/>
    </row>
    <row r="123" spans="1:6" x14ac:dyDescent="0.25">
      <c r="A123" t="s">
        <v>421</v>
      </c>
      <c r="B123" s="17" t="s">
        <v>422</v>
      </c>
      <c r="C123" s="17"/>
      <c r="D123" s="60">
        <v>3</v>
      </c>
      <c r="E123" s="60"/>
      <c r="F123" s="60"/>
    </row>
    <row r="124" spans="1:6" x14ac:dyDescent="0.25">
      <c r="A124" t="s">
        <v>423</v>
      </c>
      <c r="B124" s="17" t="s">
        <v>424</v>
      </c>
      <c r="C124" s="17"/>
      <c r="D124" s="60">
        <v>3</v>
      </c>
      <c r="E124" s="60"/>
      <c r="F124" s="60"/>
    </row>
    <row r="125" spans="1:6" x14ac:dyDescent="0.25">
      <c r="B125" s="53" t="s">
        <v>41</v>
      </c>
      <c r="C125" s="53"/>
      <c r="D125" s="63">
        <v>169479</v>
      </c>
      <c r="E125" s="63"/>
      <c r="F125" s="63"/>
    </row>
    <row r="126" spans="1:6" ht="18" x14ac:dyDescent="0.25">
      <c r="A126" s="1" t="s">
        <v>43</v>
      </c>
      <c r="B126" t="s">
        <v>1</v>
      </c>
      <c r="C126" t="s">
        <v>1</v>
      </c>
      <c r="D126" t="s">
        <v>1</v>
      </c>
      <c r="E126" t="s">
        <v>1</v>
      </c>
    </row>
    <row r="127" spans="1:6" ht="15.75" thickBot="1" x14ac:dyDescent="0.3">
      <c r="A127" s="2" t="s">
        <v>44</v>
      </c>
      <c r="B127" s="53" t="s">
        <v>45</v>
      </c>
      <c r="C127" s="53"/>
      <c r="D127" s="92" t="s">
        <v>46</v>
      </c>
      <c r="E127" s="92"/>
      <c r="F127" s="92"/>
    </row>
    <row r="128" spans="1:6" x14ac:dyDescent="0.25">
      <c r="A128" s="3" t="str">
        <f>B9</f>
        <v>Toner</v>
      </c>
      <c r="B128" s="45"/>
      <c r="C128" s="89"/>
      <c r="D128" s="86"/>
      <c r="E128" s="87"/>
      <c r="F128" s="88"/>
    </row>
    <row r="129" spans="1:6" x14ac:dyDescent="0.25">
      <c r="A129" s="4" t="s">
        <v>47</v>
      </c>
      <c r="B129" s="45">
        <v>2</v>
      </c>
      <c r="C129" s="89"/>
      <c r="D129" s="81">
        <f>B129</f>
        <v>2</v>
      </c>
      <c r="E129" s="58"/>
      <c r="F129" s="82"/>
    </row>
    <row r="130" spans="1:6" ht="15.75" thickBot="1" x14ac:dyDescent="0.3">
      <c r="A130" s="4" t="s">
        <v>48</v>
      </c>
      <c r="B130" s="45">
        <v>480</v>
      </c>
      <c r="C130" s="89"/>
      <c r="D130" s="83"/>
      <c r="E130" s="84"/>
      <c r="F130" s="85"/>
    </row>
    <row r="131" spans="1:6" ht="15.75" thickBot="1" x14ac:dyDescent="0.3">
      <c r="A131" s="8" t="s">
        <v>1</v>
      </c>
      <c r="B131" s="49" t="s">
        <v>1</v>
      </c>
      <c r="C131" s="49"/>
      <c r="D131" s="90"/>
      <c r="E131" s="90"/>
      <c r="F131" s="90"/>
    </row>
    <row r="132" spans="1:6" ht="15.75" thickBot="1" x14ac:dyDescent="0.3">
      <c r="A132" s="4" t="s">
        <v>58</v>
      </c>
      <c r="B132" s="45" t="s">
        <v>425</v>
      </c>
      <c r="C132" s="89"/>
      <c r="D132" s="78" t="s">
        <v>1</v>
      </c>
      <c r="E132" s="79"/>
      <c r="F132" s="80"/>
    </row>
    <row r="133" spans="1:6" ht="15.75" thickBot="1" x14ac:dyDescent="0.3">
      <c r="A133" s="2" t="s">
        <v>44</v>
      </c>
      <c r="B133" s="53" t="s">
        <v>45</v>
      </c>
      <c r="C133" s="53"/>
      <c r="D133" s="91" t="s">
        <v>46</v>
      </c>
      <c r="E133" s="91"/>
      <c r="F133" s="91"/>
    </row>
    <row r="134" spans="1:6" x14ac:dyDescent="0.25">
      <c r="A134" s="3" t="str">
        <f>B10</f>
        <v xml:space="preserve">Toner </v>
      </c>
      <c r="B134" s="45"/>
      <c r="C134" s="89"/>
      <c r="D134" s="86"/>
      <c r="E134" s="87"/>
      <c r="F134" s="88"/>
    </row>
    <row r="135" spans="1:6" x14ac:dyDescent="0.25">
      <c r="A135" s="4" t="s">
        <v>47</v>
      </c>
      <c r="B135" s="45">
        <v>5</v>
      </c>
      <c r="C135" s="89"/>
      <c r="D135" s="81">
        <f>B135</f>
        <v>5</v>
      </c>
      <c r="E135" s="58"/>
      <c r="F135" s="82"/>
    </row>
    <row r="136" spans="1:6" ht="15.75" thickBot="1" x14ac:dyDescent="0.3">
      <c r="A136" s="4" t="s">
        <v>48</v>
      </c>
      <c r="B136" s="45">
        <v>80</v>
      </c>
      <c r="C136" s="89"/>
      <c r="D136" s="83"/>
      <c r="E136" s="84"/>
      <c r="F136" s="85"/>
    </row>
    <row r="137" spans="1:6" ht="15.75" thickBot="1" x14ac:dyDescent="0.3">
      <c r="A137" s="8" t="s">
        <v>1</v>
      </c>
      <c r="B137" s="49" t="s">
        <v>1</v>
      </c>
      <c r="C137" s="49"/>
      <c r="D137" s="90"/>
      <c r="E137" s="90"/>
      <c r="F137" s="90"/>
    </row>
    <row r="138" spans="1:6" ht="30.75" customHeight="1" thickBot="1" x14ac:dyDescent="0.3">
      <c r="A138" s="4" t="s">
        <v>58</v>
      </c>
      <c r="B138" s="45" t="s">
        <v>426</v>
      </c>
      <c r="C138" s="89"/>
      <c r="D138" s="78" t="s">
        <v>1</v>
      </c>
      <c r="E138" s="79"/>
      <c r="F138" s="80"/>
    </row>
    <row r="139" spans="1:6" ht="15.75" thickBot="1" x14ac:dyDescent="0.3">
      <c r="A139" s="2" t="s">
        <v>44</v>
      </c>
      <c r="B139" s="53" t="s">
        <v>45</v>
      </c>
      <c r="C139" s="53"/>
      <c r="D139" s="91" t="s">
        <v>46</v>
      </c>
      <c r="E139" s="91"/>
      <c r="F139" s="91"/>
    </row>
    <row r="140" spans="1:6" x14ac:dyDescent="0.25">
      <c r="A140" s="3" t="str">
        <f>B11</f>
        <v>Papír</v>
      </c>
      <c r="B140" s="45"/>
      <c r="C140" s="89"/>
      <c r="D140" s="86"/>
      <c r="E140" s="87"/>
      <c r="F140" s="88"/>
    </row>
    <row r="141" spans="1:6" x14ac:dyDescent="0.25">
      <c r="A141" s="4" t="s">
        <v>47</v>
      </c>
      <c r="B141" s="45">
        <v>360</v>
      </c>
      <c r="C141" s="89"/>
      <c r="D141" s="81">
        <f>B141</f>
        <v>360</v>
      </c>
      <c r="E141" s="58"/>
      <c r="F141" s="82"/>
    </row>
    <row r="142" spans="1:6" ht="15.75" thickBot="1" x14ac:dyDescent="0.3">
      <c r="A142" s="4" t="s">
        <v>48</v>
      </c>
      <c r="B142" s="45">
        <v>80</v>
      </c>
      <c r="C142" s="89"/>
      <c r="D142" s="83"/>
      <c r="E142" s="84"/>
      <c r="F142" s="85"/>
    </row>
    <row r="143" spans="1:6" ht="15.75" thickBot="1" x14ac:dyDescent="0.3">
      <c r="A143" s="8" t="s">
        <v>1</v>
      </c>
      <c r="B143" s="49" t="s">
        <v>1</v>
      </c>
      <c r="C143" s="49"/>
      <c r="D143" s="90"/>
      <c r="E143" s="90"/>
      <c r="F143" s="90"/>
    </row>
    <row r="144" spans="1:6" ht="15.75" thickBot="1" x14ac:dyDescent="0.3">
      <c r="A144" s="4" t="s">
        <v>58</v>
      </c>
      <c r="B144" s="45" t="s">
        <v>427</v>
      </c>
      <c r="C144" s="89"/>
      <c r="D144" s="78" t="s">
        <v>1</v>
      </c>
      <c r="E144" s="79"/>
      <c r="F144" s="80"/>
    </row>
    <row r="145" spans="1:6" ht="15.75" thickBot="1" x14ac:dyDescent="0.3">
      <c r="A145" s="2" t="s">
        <v>44</v>
      </c>
      <c r="B145" s="53" t="s">
        <v>45</v>
      </c>
      <c r="C145" s="53"/>
      <c r="D145" s="91" t="s">
        <v>46</v>
      </c>
      <c r="E145" s="91"/>
      <c r="F145" s="91"/>
    </row>
    <row r="146" spans="1:6" x14ac:dyDescent="0.25">
      <c r="A146" s="3" t="s">
        <v>283</v>
      </c>
      <c r="B146" s="45"/>
      <c r="C146" s="89"/>
      <c r="D146" s="86"/>
      <c r="E146" s="87"/>
      <c r="F146" s="88"/>
    </row>
    <row r="147" spans="1:6" x14ac:dyDescent="0.25">
      <c r="A147" s="4" t="s">
        <v>47</v>
      </c>
      <c r="B147" s="45">
        <v>2</v>
      </c>
      <c r="C147" s="89"/>
      <c r="D147" s="81">
        <f>B147</f>
        <v>2</v>
      </c>
      <c r="E147" s="58"/>
      <c r="F147" s="82"/>
    </row>
    <row r="148" spans="1:6" ht="15.75" thickBot="1" x14ac:dyDescent="0.3">
      <c r="A148" s="4" t="s">
        <v>48</v>
      </c>
      <c r="B148" s="45">
        <v>630</v>
      </c>
      <c r="C148" s="89"/>
      <c r="D148" s="83"/>
      <c r="E148" s="84"/>
      <c r="F148" s="85"/>
    </row>
    <row r="149" spans="1:6" ht="15.75" thickBot="1" x14ac:dyDescent="0.3">
      <c r="A149" s="8" t="s">
        <v>1</v>
      </c>
      <c r="B149" s="49" t="s">
        <v>1</v>
      </c>
      <c r="C149" s="49"/>
      <c r="D149" s="90"/>
      <c r="E149" s="90"/>
      <c r="F149" s="90"/>
    </row>
    <row r="150" spans="1:6" ht="15.75" thickBot="1" x14ac:dyDescent="0.3">
      <c r="A150" s="4" t="s">
        <v>58</v>
      </c>
      <c r="B150" s="45" t="s">
        <v>428</v>
      </c>
      <c r="C150" s="89"/>
      <c r="D150" s="78" t="s">
        <v>1</v>
      </c>
      <c r="E150" s="79"/>
      <c r="F150" s="80"/>
    </row>
    <row r="151" spans="1:6" ht="15.75" thickBot="1" x14ac:dyDescent="0.3">
      <c r="A151" s="2" t="s">
        <v>44</v>
      </c>
      <c r="B151" s="53" t="s">
        <v>45</v>
      </c>
      <c r="C151" s="53"/>
      <c r="D151" s="91" t="s">
        <v>46</v>
      </c>
      <c r="E151" s="91"/>
      <c r="F151" s="91"/>
    </row>
    <row r="152" spans="1:6" x14ac:dyDescent="0.25">
      <c r="A152" s="3" t="s">
        <v>283</v>
      </c>
      <c r="B152" s="45"/>
      <c r="C152" s="89"/>
      <c r="D152" s="86"/>
      <c r="E152" s="87"/>
      <c r="F152" s="88"/>
    </row>
    <row r="153" spans="1:6" x14ac:dyDescent="0.25">
      <c r="A153" s="4" t="s">
        <v>47</v>
      </c>
      <c r="B153" s="45">
        <v>2</v>
      </c>
      <c r="C153" s="89"/>
      <c r="D153" s="81">
        <f>B153</f>
        <v>2</v>
      </c>
      <c r="E153" s="58"/>
      <c r="F153" s="82"/>
    </row>
    <row r="154" spans="1:6" ht="15.75" thickBot="1" x14ac:dyDescent="0.3">
      <c r="A154" s="4" t="s">
        <v>48</v>
      </c>
      <c r="B154" s="45">
        <v>900</v>
      </c>
      <c r="C154" s="89"/>
      <c r="D154" s="83"/>
      <c r="E154" s="84"/>
      <c r="F154" s="85"/>
    </row>
    <row r="155" spans="1:6" ht="15.75" thickBot="1" x14ac:dyDescent="0.3">
      <c r="A155" s="8" t="s">
        <v>1</v>
      </c>
      <c r="B155" s="49" t="s">
        <v>1</v>
      </c>
      <c r="C155" s="49"/>
      <c r="D155" s="49"/>
      <c r="E155" s="49"/>
      <c r="F155" s="49"/>
    </row>
    <row r="156" spans="1:6" ht="15.75" thickBot="1" x14ac:dyDescent="0.3">
      <c r="A156" s="4" t="s">
        <v>58</v>
      </c>
      <c r="B156" s="45" t="s">
        <v>429</v>
      </c>
      <c r="C156" s="45"/>
      <c r="D156" s="78" t="s">
        <v>1</v>
      </c>
      <c r="E156" s="79"/>
      <c r="F156" s="80"/>
    </row>
    <row r="157" spans="1:6" ht="15.75" thickBot="1" x14ac:dyDescent="0.3">
      <c r="A157" s="2" t="s">
        <v>44</v>
      </c>
      <c r="B157" s="53" t="s">
        <v>45</v>
      </c>
      <c r="C157" s="53"/>
      <c r="D157" s="53" t="s">
        <v>46</v>
      </c>
      <c r="E157" s="53"/>
      <c r="F157" s="53"/>
    </row>
    <row r="158" spans="1:6" x14ac:dyDescent="0.25">
      <c r="A158" s="3" t="s">
        <v>283</v>
      </c>
      <c r="B158" s="45"/>
      <c r="C158" s="45"/>
      <c r="D158" s="86"/>
      <c r="E158" s="87"/>
      <c r="F158" s="88"/>
    </row>
    <row r="159" spans="1:6" x14ac:dyDescent="0.25">
      <c r="A159" s="4" t="s">
        <v>47</v>
      </c>
      <c r="B159" s="45">
        <v>1</v>
      </c>
      <c r="C159" s="45"/>
      <c r="D159" s="81">
        <f>B159</f>
        <v>1</v>
      </c>
      <c r="E159" s="58"/>
      <c r="F159" s="82"/>
    </row>
    <row r="160" spans="1:6" ht="15.75" thickBot="1" x14ac:dyDescent="0.3">
      <c r="A160" s="4" t="s">
        <v>48</v>
      </c>
      <c r="B160" s="45">
        <v>950</v>
      </c>
      <c r="C160" s="45"/>
      <c r="D160" s="83"/>
      <c r="E160" s="84"/>
      <c r="F160" s="85"/>
    </row>
    <row r="161" spans="1:6" ht="15.75" thickBot="1" x14ac:dyDescent="0.3">
      <c r="A161" s="8" t="s">
        <v>1</v>
      </c>
      <c r="B161" s="49" t="s">
        <v>1</v>
      </c>
      <c r="C161" s="49"/>
      <c r="D161" s="49"/>
      <c r="E161" s="49"/>
      <c r="F161" s="49"/>
    </row>
    <row r="162" spans="1:6" ht="15.75" thickBot="1" x14ac:dyDescent="0.3">
      <c r="A162" s="4" t="s">
        <v>58</v>
      </c>
      <c r="B162" s="45" t="s">
        <v>430</v>
      </c>
      <c r="C162" s="45"/>
      <c r="D162" s="78" t="s">
        <v>1</v>
      </c>
      <c r="E162" s="79"/>
      <c r="F162" s="80"/>
    </row>
    <row r="163" spans="1:6" ht="15.75" thickBot="1" x14ac:dyDescent="0.3">
      <c r="A163" s="2" t="s">
        <v>44</v>
      </c>
      <c r="B163" s="53" t="s">
        <v>45</v>
      </c>
      <c r="C163" s="53"/>
      <c r="D163" s="53" t="s">
        <v>46</v>
      </c>
      <c r="E163" s="53"/>
      <c r="F163" s="53"/>
    </row>
    <row r="164" spans="1:6" x14ac:dyDescent="0.25">
      <c r="A164" s="3" t="s">
        <v>283</v>
      </c>
      <c r="B164" s="45"/>
      <c r="C164" s="45"/>
      <c r="D164" s="86"/>
      <c r="E164" s="87"/>
      <c r="F164" s="88"/>
    </row>
    <row r="165" spans="1:6" x14ac:dyDescent="0.25">
      <c r="A165" s="4" t="s">
        <v>47</v>
      </c>
      <c r="B165" s="45">
        <v>1</v>
      </c>
      <c r="C165" s="45"/>
      <c r="D165" s="81">
        <f>B165</f>
        <v>1</v>
      </c>
      <c r="E165" s="58"/>
      <c r="F165" s="82"/>
    </row>
    <row r="166" spans="1:6" ht="15.75" thickBot="1" x14ac:dyDescent="0.3">
      <c r="A166" s="4" t="s">
        <v>48</v>
      </c>
      <c r="B166" s="45">
        <v>950</v>
      </c>
      <c r="C166" s="45"/>
      <c r="D166" s="83"/>
      <c r="E166" s="84"/>
      <c r="F166" s="85"/>
    </row>
    <row r="167" spans="1:6" ht="15.75" thickBot="1" x14ac:dyDescent="0.3">
      <c r="A167" s="8" t="s">
        <v>1</v>
      </c>
      <c r="B167" s="49" t="s">
        <v>1</v>
      </c>
      <c r="C167" s="49"/>
      <c r="D167" s="49"/>
      <c r="E167" s="49"/>
      <c r="F167" s="49"/>
    </row>
    <row r="168" spans="1:6" ht="15.75" thickBot="1" x14ac:dyDescent="0.3">
      <c r="A168" s="4" t="s">
        <v>58</v>
      </c>
      <c r="B168" s="45" t="s">
        <v>431</v>
      </c>
      <c r="C168" s="45"/>
      <c r="D168" s="78" t="s">
        <v>1</v>
      </c>
      <c r="E168" s="79"/>
      <c r="F168" s="80"/>
    </row>
    <row r="169" spans="1:6" ht="15.75" thickBot="1" x14ac:dyDescent="0.3">
      <c r="A169" s="2" t="s">
        <v>44</v>
      </c>
      <c r="B169" s="53" t="s">
        <v>45</v>
      </c>
      <c r="C169" s="53"/>
      <c r="D169" s="53" t="s">
        <v>46</v>
      </c>
      <c r="E169" s="53"/>
      <c r="F169" s="53"/>
    </row>
    <row r="170" spans="1:6" x14ac:dyDescent="0.25">
      <c r="A170" s="3" t="s">
        <v>283</v>
      </c>
      <c r="B170" s="45"/>
      <c r="C170" s="45"/>
      <c r="D170" s="86"/>
      <c r="E170" s="87"/>
      <c r="F170" s="88"/>
    </row>
    <row r="171" spans="1:6" x14ac:dyDescent="0.25">
      <c r="A171" s="4" t="s">
        <v>47</v>
      </c>
      <c r="B171" s="45">
        <v>1</v>
      </c>
      <c r="C171" s="45"/>
      <c r="D171" s="81">
        <f>B171</f>
        <v>1</v>
      </c>
      <c r="E171" s="58"/>
      <c r="F171" s="82"/>
    </row>
    <row r="172" spans="1:6" ht="15.75" thickBot="1" x14ac:dyDescent="0.3">
      <c r="A172" s="4" t="s">
        <v>48</v>
      </c>
      <c r="B172" s="45">
        <v>950</v>
      </c>
      <c r="C172" s="45"/>
      <c r="D172" s="83"/>
      <c r="E172" s="84"/>
      <c r="F172" s="85"/>
    </row>
    <row r="173" spans="1:6" ht="15.75" thickBot="1" x14ac:dyDescent="0.3">
      <c r="A173" s="8" t="s">
        <v>1</v>
      </c>
      <c r="B173" s="49" t="s">
        <v>1</v>
      </c>
      <c r="C173" s="49"/>
      <c r="D173" s="49"/>
      <c r="E173" s="49"/>
      <c r="F173" s="49"/>
    </row>
    <row r="174" spans="1:6" ht="15.75" thickBot="1" x14ac:dyDescent="0.3">
      <c r="A174" s="4" t="s">
        <v>58</v>
      </c>
      <c r="B174" s="45" t="s">
        <v>432</v>
      </c>
      <c r="C174" s="45"/>
      <c r="D174" s="78" t="s">
        <v>1</v>
      </c>
      <c r="E174" s="79"/>
      <c r="F174" s="80"/>
    </row>
    <row r="175" spans="1:6" ht="15.75" thickBot="1" x14ac:dyDescent="0.3">
      <c r="A175" s="2" t="s">
        <v>44</v>
      </c>
      <c r="B175" s="53" t="s">
        <v>45</v>
      </c>
      <c r="C175" s="53"/>
      <c r="D175" s="53" t="s">
        <v>46</v>
      </c>
      <c r="E175" s="53"/>
      <c r="F175" s="53"/>
    </row>
    <row r="176" spans="1:6" x14ac:dyDescent="0.25">
      <c r="A176" s="3" t="s">
        <v>283</v>
      </c>
      <c r="B176" s="45"/>
      <c r="C176" s="45"/>
      <c r="D176" s="86"/>
      <c r="E176" s="87"/>
      <c r="F176" s="88"/>
    </row>
    <row r="177" spans="1:6" x14ac:dyDescent="0.25">
      <c r="A177" s="4" t="s">
        <v>47</v>
      </c>
      <c r="B177" s="45">
        <v>3</v>
      </c>
      <c r="C177" s="45"/>
      <c r="D177" s="81">
        <f>B177</f>
        <v>3</v>
      </c>
      <c r="E177" s="58"/>
      <c r="F177" s="82"/>
    </row>
    <row r="178" spans="1:6" ht="15.75" thickBot="1" x14ac:dyDescent="0.3">
      <c r="A178" s="4" t="s">
        <v>48</v>
      </c>
      <c r="B178" s="45">
        <v>300</v>
      </c>
      <c r="C178" s="45"/>
      <c r="D178" s="83"/>
      <c r="E178" s="84"/>
      <c r="F178" s="85"/>
    </row>
    <row r="179" spans="1:6" ht="15.75" thickBot="1" x14ac:dyDescent="0.3">
      <c r="A179" s="8" t="s">
        <v>1</v>
      </c>
      <c r="B179" s="49" t="s">
        <v>1</v>
      </c>
      <c r="C179" s="49"/>
      <c r="D179" s="49"/>
      <c r="E179" s="49"/>
      <c r="F179" s="49"/>
    </row>
    <row r="180" spans="1:6" ht="15.75" thickBot="1" x14ac:dyDescent="0.3">
      <c r="A180" s="4" t="s">
        <v>58</v>
      </c>
      <c r="B180" s="45" t="s">
        <v>433</v>
      </c>
      <c r="C180" s="45"/>
      <c r="D180" s="78" t="s">
        <v>1</v>
      </c>
      <c r="E180" s="79"/>
      <c r="F180" s="80"/>
    </row>
    <row r="181" spans="1:6" ht="15.75" thickBot="1" x14ac:dyDescent="0.3">
      <c r="A181" s="2" t="s">
        <v>44</v>
      </c>
      <c r="B181" s="53" t="s">
        <v>45</v>
      </c>
      <c r="C181" s="53"/>
      <c r="D181" s="53" t="s">
        <v>46</v>
      </c>
      <c r="E181" s="53"/>
      <c r="F181" s="53"/>
    </row>
    <row r="182" spans="1:6" x14ac:dyDescent="0.25">
      <c r="A182" s="3" t="s">
        <v>283</v>
      </c>
      <c r="B182" s="45"/>
      <c r="C182" s="45"/>
      <c r="D182" s="86"/>
      <c r="E182" s="87"/>
      <c r="F182" s="88"/>
    </row>
    <row r="183" spans="1:6" x14ac:dyDescent="0.25">
      <c r="A183" s="4" t="s">
        <v>47</v>
      </c>
      <c r="B183" s="45">
        <v>2</v>
      </c>
      <c r="C183" s="45"/>
      <c r="D183" s="81">
        <f>B183</f>
        <v>2</v>
      </c>
      <c r="E183" s="58"/>
      <c r="F183" s="82"/>
    </row>
    <row r="184" spans="1:6" ht="15.75" thickBot="1" x14ac:dyDescent="0.3">
      <c r="A184" s="4" t="s">
        <v>48</v>
      </c>
      <c r="B184" s="45">
        <v>260</v>
      </c>
      <c r="C184" s="45"/>
      <c r="D184" s="83"/>
      <c r="E184" s="84"/>
      <c r="F184" s="85"/>
    </row>
    <row r="185" spans="1:6" ht="15.75" thickBot="1" x14ac:dyDescent="0.3">
      <c r="A185" s="8" t="s">
        <v>1</v>
      </c>
      <c r="B185" s="49" t="s">
        <v>1</v>
      </c>
      <c r="C185" s="49"/>
      <c r="D185" s="49"/>
      <c r="E185" s="49"/>
      <c r="F185" s="49"/>
    </row>
    <row r="186" spans="1:6" ht="15.75" thickBot="1" x14ac:dyDescent="0.3">
      <c r="A186" s="4" t="s">
        <v>58</v>
      </c>
      <c r="B186" s="45" t="s">
        <v>434</v>
      </c>
      <c r="C186" s="45"/>
      <c r="D186" s="78" t="s">
        <v>1</v>
      </c>
      <c r="E186" s="79"/>
      <c r="F186" s="80"/>
    </row>
    <row r="187" spans="1:6" ht="15.75" thickBot="1" x14ac:dyDescent="0.3">
      <c r="A187" s="2" t="s">
        <v>44</v>
      </c>
      <c r="B187" s="53" t="s">
        <v>45</v>
      </c>
      <c r="C187" s="53"/>
      <c r="D187" s="53" t="s">
        <v>46</v>
      </c>
      <c r="E187" s="53"/>
      <c r="F187" s="53"/>
    </row>
    <row r="188" spans="1:6" x14ac:dyDescent="0.25">
      <c r="A188" s="3" t="s">
        <v>283</v>
      </c>
      <c r="B188" s="45"/>
      <c r="C188" s="45"/>
      <c r="D188" s="86"/>
      <c r="E188" s="87"/>
      <c r="F188" s="88"/>
    </row>
    <row r="189" spans="1:6" x14ac:dyDescent="0.25">
      <c r="A189" s="4" t="s">
        <v>47</v>
      </c>
      <c r="B189" s="45">
        <v>2</v>
      </c>
      <c r="C189" s="45"/>
      <c r="D189" s="81">
        <f>B189</f>
        <v>2</v>
      </c>
      <c r="E189" s="58"/>
      <c r="F189" s="82"/>
    </row>
    <row r="190" spans="1:6" ht="15.75" thickBot="1" x14ac:dyDescent="0.3">
      <c r="A190" s="4" t="s">
        <v>48</v>
      </c>
      <c r="B190" s="45">
        <v>260</v>
      </c>
      <c r="C190" s="45"/>
      <c r="D190" s="83"/>
      <c r="E190" s="84"/>
      <c r="F190" s="85"/>
    </row>
    <row r="191" spans="1:6" ht="15.75" thickBot="1" x14ac:dyDescent="0.3">
      <c r="A191" s="8" t="s">
        <v>1</v>
      </c>
      <c r="B191" s="49" t="s">
        <v>1</v>
      </c>
      <c r="C191" s="49"/>
      <c r="D191" s="49"/>
      <c r="E191" s="49"/>
      <c r="F191" s="49"/>
    </row>
    <row r="192" spans="1:6" ht="15.75" thickBot="1" x14ac:dyDescent="0.3">
      <c r="A192" s="4" t="s">
        <v>58</v>
      </c>
      <c r="B192" s="45" t="s">
        <v>435</v>
      </c>
      <c r="C192" s="45"/>
      <c r="D192" s="78" t="s">
        <v>1</v>
      </c>
      <c r="E192" s="79"/>
      <c r="F192" s="80"/>
    </row>
    <row r="193" spans="1:6" ht="15.75" thickBot="1" x14ac:dyDescent="0.3">
      <c r="A193" s="2" t="s">
        <v>44</v>
      </c>
      <c r="B193" s="53" t="s">
        <v>45</v>
      </c>
      <c r="C193" s="53"/>
      <c r="D193" s="53" t="s">
        <v>46</v>
      </c>
      <c r="E193" s="53"/>
      <c r="F193" s="53"/>
    </row>
    <row r="194" spans="1:6" x14ac:dyDescent="0.25">
      <c r="A194" s="3" t="s">
        <v>283</v>
      </c>
      <c r="B194" s="45"/>
      <c r="C194" s="45"/>
      <c r="D194" s="86"/>
      <c r="E194" s="87"/>
      <c r="F194" s="88"/>
    </row>
    <row r="195" spans="1:6" x14ac:dyDescent="0.25">
      <c r="A195" s="4" t="s">
        <v>47</v>
      </c>
      <c r="B195" s="45">
        <v>2</v>
      </c>
      <c r="C195" s="45"/>
      <c r="D195" s="81">
        <f>B195</f>
        <v>2</v>
      </c>
      <c r="E195" s="58"/>
      <c r="F195" s="82"/>
    </row>
    <row r="196" spans="1:6" ht="15.75" thickBot="1" x14ac:dyDescent="0.3">
      <c r="A196" s="4" t="s">
        <v>48</v>
      </c>
      <c r="B196" s="45">
        <v>260</v>
      </c>
      <c r="C196" s="45"/>
      <c r="D196" s="83"/>
      <c r="E196" s="84"/>
      <c r="F196" s="85"/>
    </row>
    <row r="197" spans="1:6" ht="15.75" thickBot="1" x14ac:dyDescent="0.3">
      <c r="A197" s="8" t="s">
        <v>1</v>
      </c>
      <c r="B197" s="49" t="s">
        <v>1</v>
      </c>
      <c r="C197" s="49"/>
      <c r="D197" s="49"/>
      <c r="E197" s="49"/>
      <c r="F197" s="49"/>
    </row>
    <row r="198" spans="1:6" ht="15.75" thickBot="1" x14ac:dyDescent="0.3">
      <c r="A198" s="4" t="s">
        <v>58</v>
      </c>
      <c r="B198" s="45" t="s">
        <v>436</v>
      </c>
      <c r="C198" s="45"/>
      <c r="D198" s="78" t="s">
        <v>1</v>
      </c>
      <c r="E198" s="79"/>
      <c r="F198" s="80"/>
    </row>
    <row r="199" spans="1:6" ht="15.75" thickBot="1" x14ac:dyDescent="0.3">
      <c r="A199" s="2" t="s">
        <v>44</v>
      </c>
      <c r="B199" s="53" t="s">
        <v>45</v>
      </c>
      <c r="C199" s="53"/>
      <c r="D199" s="53" t="s">
        <v>46</v>
      </c>
      <c r="E199" s="53"/>
      <c r="F199" s="53"/>
    </row>
    <row r="200" spans="1:6" x14ac:dyDescent="0.25">
      <c r="A200" s="3" t="s">
        <v>283</v>
      </c>
      <c r="B200" s="45"/>
      <c r="C200" s="45"/>
      <c r="D200" s="86"/>
      <c r="E200" s="87"/>
      <c r="F200" s="88"/>
    </row>
    <row r="201" spans="1:6" x14ac:dyDescent="0.25">
      <c r="A201" s="4" t="s">
        <v>47</v>
      </c>
      <c r="B201" s="45">
        <v>1</v>
      </c>
      <c r="C201" s="45"/>
      <c r="D201" s="81">
        <f>B201</f>
        <v>1</v>
      </c>
      <c r="E201" s="58"/>
      <c r="F201" s="82"/>
    </row>
    <row r="202" spans="1:6" ht="15.75" thickBot="1" x14ac:dyDescent="0.3">
      <c r="A202" s="4" t="s">
        <v>48</v>
      </c>
      <c r="B202" s="45">
        <v>1600</v>
      </c>
      <c r="C202" s="45"/>
      <c r="D202" s="83"/>
      <c r="E202" s="84"/>
      <c r="F202" s="85"/>
    </row>
    <row r="203" spans="1:6" ht="15.75" thickBot="1" x14ac:dyDescent="0.3">
      <c r="A203" s="8" t="s">
        <v>1</v>
      </c>
      <c r="B203" s="49" t="s">
        <v>1</v>
      </c>
      <c r="C203" s="49"/>
      <c r="D203" s="49"/>
      <c r="E203" s="49"/>
      <c r="F203" s="49"/>
    </row>
    <row r="204" spans="1:6" ht="15.75" thickBot="1" x14ac:dyDescent="0.3">
      <c r="A204" s="4" t="s">
        <v>58</v>
      </c>
      <c r="B204" s="45" t="s">
        <v>437</v>
      </c>
      <c r="C204" s="45"/>
      <c r="D204" s="78" t="s">
        <v>1</v>
      </c>
      <c r="E204" s="79"/>
      <c r="F204" s="80"/>
    </row>
    <row r="205" spans="1:6" ht="15.75" thickBot="1" x14ac:dyDescent="0.3">
      <c r="A205" s="2" t="s">
        <v>44</v>
      </c>
      <c r="B205" s="53" t="s">
        <v>45</v>
      </c>
      <c r="C205" s="53"/>
      <c r="D205" s="53" t="s">
        <v>46</v>
      </c>
      <c r="E205" s="53"/>
      <c r="F205" s="53"/>
    </row>
    <row r="206" spans="1:6" x14ac:dyDescent="0.25">
      <c r="A206" s="3" t="s">
        <v>283</v>
      </c>
      <c r="B206" s="45"/>
      <c r="C206" s="45"/>
      <c r="D206" s="86"/>
      <c r="E206" s="87"/>
      <c r="F206" s="88"/>
    </row>
    <row r="207" spans="1:6" x14ac:dyDescent="0.25">
      <c r="A207" s="4" t="s">
        <v>47</v>
      </c>
      <c r="B207" s="45">
        <v>2</v>
      </c>
      <c r="C207" s="45"/>
      <c r="D207" s="81">
        <f>B207</f>
        <v>2</v>
      </c>
      <c r="E207" s="58"/>
      <c r="F207" s="82"/>
    </row>
    <row r="208" spans="1:6" ht="15.75" thickBot="1" x14ac:dyDescent="0.3">
      <c r="A208" s="4" t="s">
        <v>48</v>
      </c>
      <c r="B208" s="45">
        <v>489</v>
      </c>
      <c r="C208" s="45"/>
      <c r="D208" s="83"/>
      <c r="E208" s="84"/>
      <c r="F208" s="85"/>
    </row>
    <row r="209" spans="1:6" ht="15.75" thickBot="1" x14ac:dyDescent="0.3">
      <c r="A209" s="8" t="s">
        <v>1</v>
      </c>
      <c r="B209" s="49" t="s">
        <v>1</v>
      </c>
      <c r="C209" s="49"/>
      <c r="D209" s="49"/>
      <c r="E209" s="49"/>
      <c r="F209" s="49"/>
    </row>
    <row r="210" spans="1:6" ht="36" customHeight="1" thickBot="1" x14ac:dyDescent="0.3">
      <c r="A210" s="4" t="s">
        <v>58</v>
      </c>
      <c r="B210" s="45" t="s">
        <v>438</v>
      </c>
      <c r="C210" s="45"/>
      <c r="D210" s="78" t="s">
        <v>1</v>
      </c>
      <c r="E210" s="79"/>
      <c r="F210" s="80"/>
    </row>
    <row r="211" spans="1:6" ht="15.75" thickBot="1" x14ac:dyDescent="0.3">
      <c r="A211" s="2" t="s">
        <v>44</v>
      </c>
      <c r="B211" s="53" t="s">
        <v>45</v>
      </c>
      <c r="C211" s="53"/>
      <c r="D211" s="53" t="s">
        <v>46</v>
      </c>
      <c r="E211" s="53"/>
      <c r="F211" s="53"/>
    </row>
    <row r="212" spans="1:6" x14ac:dyDescent="0.25">
      <c r="A212" s="3" t="s">
        <v>283</v>
      </c>
      <c r="B212" s="45"/>
      <c r="C212" s="45"/>
      <c r="D212" s="86"/>
      <c r="E212" s="87"/>
      <c r="F212" s="88"/>
    </row>
    <row r="213" spans="1:6" x14ac:dyDescent="0.25">
      <c r="A213" s="4" t="s">
        <v>47</v>
      </c>
      <c r="B213" s="45">
        <v>2</v>
      </c>
      <c r="C213" s="45"/>
      <c r="D213" s="81">
        <f>B213</f>
        <v>2</v>
      </c>
      <c r="E213" s="58"/>
      <c r="F213" s="82"/>
    </row>
    <row r="214" spans="1:6" ht="15.75" thickBot="1" x14ac:dyDescent="0.3">
      <c r="A214" s="4" t="s">
        <v>48</v>
      </c>
      <c r="B214" s="45">
        <v>564</v>
      </c>
      <c r="C214" s="45"/>
      <c r="D214" s="83"/>
      <c r="E214" s="84"/>
      <c r="F214" s="85"/>
    </row>
    <row r="215" spans="1:6" ht="15.75" thickBot="1" x14ac:dyDescent="0.3">
      <c r="A215" s="8" t="s">
        <v>1</v>
      </c>
      <c r="B215" s="49" t="s">
        <v>1</v>
      </c>
      <c r="C215" s="49"/>
      <c r="D215" s="49"/>
      <c r="E215" s="49"/>
      <c r="F215" s="49"/>
    </row>
    <row r="216" spans="1:6" ht="31.5" customHeight="1" thickBot="1" x14ac:dyDescent="0.3">
      <c r="A216" s="4" t="s">
        <v>58</v>
      </c>
      <c r="B216" s="45" t="s">
        <v>439</v>
      </c>
      <c r="C216" s="45"/>
      <c r="D216" s="78" t="s">
        <v>1</v>
      </c>
      <c r="E216" s="79"/>
      <c r="F216" s="80"/>
    </row>
    <row r="217" spans="1:6" ht="15.75" thickBot="1" x14ac:dyDescent="0.3">
      <c r="A217" s="2" t="s">
        <v>44</v>
      </c>
      <c r="B217" s="53" t="s">
        <v>45</v>
      </c>
      <c r="C217" s="53"/>
      <c r="D217" s="53" t="s">
        <v>46</v>
      </c>
      <c r="E217" s="53"/>
      <c r="F217" s="53"/>
    </row>
    <row r="218" spans="1:6" x14ac:dyDescent="0.25">
      <c r="A218" s="3" t="s">
        <v>286</v>
      </c>
      <c r="B218" s="45"/>
      <c r="C218" s="45"/>
      <c r="D218" s="86"/>
      <c r="E218" s="87"/>
      <c r="F218" s="88"/>
    </row>
    <row r="219" spans="1:6" x14ac:dyDescent="0.25">
      <c r="A219" s="4" t="s">
        <v>47</v>
      </c>
      <c r="B219" s="45">
        <v>5</v>
      </c>
      <c r="C219" s="45"/>
      <c r="D219" s="81">
        <f>B219</f>
        <v>5</v>
      </c>
      <c r="E219" s="58"/>
      <c r="F219" s="82"/>
    </row>
    <row r="220" spans="1:6" ht="15.75" thickBot="1" x14ac:dyDescent="0.3">
      <c r="A220" s="4" t="s">
        <v>48</v>
      </c>
      <c r="B220" s="45">
        <v>31</v>
      </c>
      <c r="C220" s="45"/>
      <c r="D220" s="83"/>
      <c r="E220" s="84"/>
      <c r="F220" s="85"/>
    </row>
    <row r="221" spans="1:6" ht="15.75" thickBot="1" x14ac:dyDescent="0.3">
      <c r="A221" s="8" t="s">
        <v>1</v>
      </c>
      <c r="B221" s="49" t="s">
        <v>1</v>
      </c>
      <c r="C221" s="49"/>
      <c r="D221" s="49"/>
      <c r="E221" s="49"/>
      <c r="F221" s="49"/>
    </row>
    <row r="222" spans="1:6" ht="15.75" thickBot="1" x14ac:dyDescent="0.3">
      <c r="A222" s="4" t="s">
        <v>58</v>
      </c>
      <c r="B222" s="45" t="s">
        <v>440</v>
      </c>
      <c r="C222" s="45"/>
      <c r="D222" s="78" t="s">
        <v>1</v>
      </c>
      <c r="E222" s="79"/>
      <c r="F222" s="80"/>
    </row>
    <row r="223" spans="1:6" ht="15.75" thickBot="1" x14ac:dyDescent="0.3">
      <c r="A223" s="2" t="s">
        <v>44</v>
      </c>
      <c r="B223" s="53" t="s">
        <v>45</v>
      </c>
      <c r="C223" s="53"/>
      <c r="D223" s="53" t="s">
        <v>46</v>
      </c>
      <c r="E223" s="53"/>
      <c r="F223" s="53"/>
    </row>
    <row r="224" spans="1:6" x14ac:dyDescent="0.25">
      <c r="A224" s="3" t="s">
        <v>287</v>
      </c>
      <c r="B224" s="45"/>
      <c r="C224" s="45"/>
      <c r="D224" s="86"/>
      <c r="E224" s="87"/>
      <c r="F224" s="88"/>
    </row>
    <row r="225" spans="1:6" x14ac:dyDescent="0.25">
      <c r="A225" s="4" t="s">
        <v>47</v>
      </c>
      <c r="B225" s="45">
        <v>5</v>
      </c>
      <c r="C225" s="45"/>
      <c r="D225" s="81">
        <f>B225</f>
        <v>5</v>
      </c>
      <c r="E225" s="58"/>
      <c r="F225" s="82"/>
    </row>
    <row r="226" spans="1:6" ht="15.75" thickBot="1" x14ac:dyDescent="0.3">
      <c r="A226" s="4" t="s">
        <v>48</v>
      </c>
      <c r="B226" s="45">
        <v>43</v>
      </c>
      <c r="C226" s="45"/>
      <c r="D226" s="83"/>
      <c r="E226" s="84"/>
      <c r="F226" s="85"/>
    </row>
    <row r="227" spans="1:6" ht="15.75" thickBot="1" x14ac:dyDescent="0.3">
      <c r="A227" s="8" t="s">
        <v>1</v>
      </c>
      <c r="B227" s="49" t="s">
        <v>1</v>
      </c>
      <c r="C227" s="49"/>
      <c r="D227" s="49"/>
      <c r="E227" s="49"/>
      <c r="F227" s="49"/>
    </row>
    <row r="228" spans="1:6" ht="15.75" thickBot="1" x14ac:dyDescent="0.3">
      <c r="A228" s="4" t="s">
        <v>58</v>
      </c>
      <c r="B228" s="45" t="s">
        <v>441</v>
      </c>
      <c r="C228" s="45"/>
      <c r="D228" s="78" t="s">
        <v>1</v>
      </c>
      <c r="E228" s="79"/>
      <c r="F228" s="80"/>
    </row>
    <row r="229" spans="1:6" ht="15.75" thickBot="1" x14ac:dyDescent="0.3">
      <c r="A229" s="2" t="s">
        <v>44</v>
      </c>
      <c r="B229" s="53" t="s">
        <v>45</v>
      </c>
      <c r="C229" s="53"/>
      <c r="D229" s="53" t="s">
        <v>46</v>
      </c>
      <c r="E229" s="53"/>
      <c r="F229" s="53"/>
    </row>
    <row r="230" spans="1:6" x14ac:dyDescent="0.25">
      <c r="A230" s="3" t="s">
        <v>288</v>
      </c>
      <c r="B230" s="45"/>
      <c r="C230" s="45"/>
      <c r="D230" s="86"/>
      <c r="E230" s="87"/>
      <c r="F230" s="88"/>
    </row>
    <row r="231" spans="1:6" x14ac:dyDescent="0.25">
      <c r="A231" s="4" t="s">
        <v>442</v>
      </c>
      <c r="B231" s="45">
        <v>2</v>
      </c>
      <c r="C231" s="45"/>
      <c r="D231" s="81">
        <f>B231</f>
        <v>2</v>
      </c>
      <c r="E231" s="58"/>
      <c r="F231" s="82"/>
    </row>
    <row r="232" spans="1:6" ht="15.75" thickBot="1" x14ac:dyDescent="0.3">
      <c r="A232" s="4" t="s">
        <v>443</v>
      </c>
      <c r="B232" s="45">
        <v>225</v>
      </c>
      <c r="C232" s="45"/>
      <c r="D232" s="83"/>
      <c r="E232" s="84"/>
      <c r="F232" s="85"/>
    </row>
    <row r="233" spans="1:6" ht="15.75" thickBot="1" x14ac:dyDescent="0.3">
      <c r="A233" s="8" t="s">
        <v>1</v>
      </c>
      <c r="B233" s="49" t="s">
        <v>1</v>
      </c>
      <c r="C233" s="49"/>
      <c r="D233" s="49"/>
      <c r="E233" s="49"/>
      <c r="F233" s="49"/>
    </row>
    <row r="234" spans="1:6" ht="15.75" thickBot="1" x14ac:dyDescent="0.3">
      <c r="A234" s="4" t="s">
        <v>58</v>
      </c>
      <c r="B234" s="45" t="s">
        <v>444</v>
      </c>
      <c r="C234" s="45"/>
      <c r="D234" s="78" t="s">
        <v>1</v>
      </c>
      <c r="E234" s="79"/>
      <c r="F234" s="80"/>
    </row>
    <row r="235" spans="1:6" ht="15.75" thickBot="1" x14ac:dyDescent="0.3">
      <c r="A235" s="2" t="s">
        <v>44</v>
      </c>
      <c r="B235" s="53" t="s">
        <v>45</v>
      </c>
      <c r="C235" s="53"/>
      <c r="D235" s="53" t="s">
        <v>46</v>
      </c>
      <c r="E235" s="53"/>
      <c r="F235" s="53"/>
    </row>
    <row r="236" spans="1:6" x14ac:dyDescent="0.25">
      <c r="A236" s="3" t="s">
        <v>289</v>
      </c>
      <c r="B236" s="45"/>
      <c r="C236" s="45"/>
      <c r="D236" s="86"/>
      <c r="E236" s="87"/>
      <c r="F236" s="88"/>
    </row>
    <row r="237" spans="1:6" x14ac:dyDescent="0.25">
      <c r="A237" s="4" t="s">
        <v>445</v>
      </c>
      <c r="B237" s="45">
        <v>3</v>
      </c>
      <c r="C237" s="45"/>
      <c r="D237" s="81">
        <f>B237</f>
        <v>3</v>
      </c>
      <c r="E237" s="58"/>
      <c r="F237" s="82"/>
    </row>
    <row r="238" spans="1:6" ht="15.75" thickBot="1" x14ac:dyDescent="0.3">
      <c r="A238" s="4" t="s">
        <v>443</v>
      </c>
      <c r="B238" s="45">
        <v>30</v>
      </c>
      <c r="C238" s="45"/>
      <c r="D238" s="83"/>
      <c r="E238" s="84"/>
      <c r="F238" s="85"/>
    </row>
    <row r="239" spans="1:6" ht="15.75" thickBot="1" x14ac:dyDescent="0.3">
      <c r="A239" s="8" t="s">
        <v>1</v>
      </c>
      <c r="B239" s="49" t="s">
        <v>1</v>
      </c>
      <c r="C239" s="49"/>
      <c r="D239" s="49"/>
      <c r="E239" s="49"/>
      <c r="F239" s="49"/>
    </row>
    <row r="240" spans="1:6" ht="15.75" thickBot="1" x14ac:dyDescent="0.3">
      <c r="A240" s="4" t="s">
        <v>58</v>
      </c>
      <c r="B240" s="45" t="s">
        <v>446</v>
      </c>
      <c r="C240" s="45"/>
      <c r="D240" s="78" t="s">
        <v>1</v>
      </c>
      <c r="E240" s="79"/>
      <c r="F240" s="80"/>
    </row>
    <row r="241" spans="1:6" ht="15.75" thickBot="1" x14ac:dyDescent="0.3">
      <c r="A241" s="2" t="s">
        <v>44</v>
      </c>
      <c r="B241" s="53" t="s">
        <v>45</v>
      </c>
      <c r="C241" s="53"/>
      <c r="D241" s="53" t="s">
        <v>46</v>
      </c>
      <c r="E241" s="53"/>
      <c r="F241" s="53"/>
    </row>
    <row r="242" spans="1:6" x14ac:dyDescent="0.25">
      <c r="A242" s="3" t="s">
        <v>289</v>
      </c>
      <c r="B242" s="45"/>
      <c r="C242" s="45"/>
      <c r="D242" s="86"/>
      <c r="E242" s="87"/>
      <c r="F242" s="88"/>
    </row>
    <row r="243" spans="1:6" x14ac:dyDescent="0.25">
      <c r="A243" s="4" t="s">
        <v>445</v>
      </c>
      <c r="B243" s="45">
        <v>3</v>
      </c>
      <c r="C243" s="45"/>
      <c r="D243" s="81">
        <f>B243</f>
        <v>3</v>
      </c>
      <c r="E243" s="58"/>
      <c r="F243" s="82"/>
    </row>
    <row r="244" spans="1:6" ht="15.75" thickBot="1" x14ac:dyDescent="0.3">
      <c r="A244" s="4" t="s">
        <v>443</v>
      </c>
      <c r="B244" s="45">
        <v>45</v>
      </c>
      <c r="C244" s="45"/>
      <c r="D244" s="83"/>
      <c r="E244" s="84"/>
      <c r="F244" s="85"/>
    </row>
    <row r="245" spans="1:6" ht="15.75" thickBot="1" x14ac:dyDescent="0.3">
      <c r="A245" s="8" t="s">
        <v>1</v>
      </c>
      <c r="B245" s="49" t="s">
        <v>1</v>
      </c>
      <c r="C245" s="49"/>
      <c r="D245" s="49"/>
      <c r="E245" s="49"/>
      <c r="F245" s="49"/>
    </row>
    <row r="246" spans="1:6" ht="15.75" thickBot="1" x14ac:dyDescent="0.3">
      <c r="A246" s="4" t="s">
        <v>58</v>
      </c>
      <c r="B246" s="45" t="s">
        <v>447</v>
      </c>
      <c r="C246" s="45"/>
      <c r="D246" s="78" t="s">
        <v>1</v>
      </c>
      <c r="E246" s="79"/>
      <c r="F246" s="80"/>
    </row>
    <row r="247" spans="1:6" ht="15.75" thickBot="1" x14ac:dyDescent="0.3">
      <c r="A247" s="2" t="s">
        <v>44</v>
      </c>
      <c r="B247" s="53" t="s">
        <v>45</v>
      </c>
      <c r="C247" s="53"/>
      <c r="D247" s="53" t="s">
        <v>46</v>
      </c>
      <c r="E247" s="53"/>
      <c r="F247" s="53"/>
    </row>
    <row r="248" spans="1:6" x14ac:dyDescent="0.25">
      <c r="A248" s="3" t="s">
        <v>290</v>
      </c>
      <c r="B248" s="45"/>
      <c r="C248" s="45"/>
      <c r="D248" s="86"/>
      <c r="E248" s="87"/>
      <c r="F248" s="88"/>
    </row>
    <row r="249" spans="1:6" x14ac:dyDescent="0.25">
      <c r="A249" s="4" t="s">
        <v>47</v>
      </c>
      <c r="B249" s="45">
        <v>20</v>
      </c>
      <c r="C249" s="45"/>
      <c r="D249" s="81">
        <f>B249</f>
        <v>20</v>
      </c>
      <c r="E249" s="58"/>
      <c r="F249" s="82"/>
    </row>
    <row r="250" spans="1:6" ht="15.75" thickBot="1" x14ac:dyDescent="0.3">
      <c r="A250" s="4" t="s">
        <v>48</v>
      </c>
      <c r="B250" s="45">
        <v>37</v>
      </c>
      <c r="C250" s="45"/>
      <c r="D250" s="83"/>
      <c r="E250" s="84"/>
      <c r="F250" s="85"/>
    </row>
    <row r="251" spans="1:6" ht="15.75" thickBot="1" x14ac:dyDescent="0.3">
      <c r="A251" s="8" t="s">
        <v>1</v>
      </c>
      <c r="B251" s="49" t="s">
        <v>1</v>
      </c>
      <c r="C251" s="49"/>
      <c r="D251" s="49"/>
      <c r="E251" s="49"/>
      <c r="F251" s="49"/>
    </row>
    <row r="252" spans="1:6" ht="15.75" thickBot="1" x14ac:dyDescent="0.3">
      <c r="A252" s="4" t="s">
        <v>58</v>
      </c>
      <c r="B252" s="45" t="s">
        <v>448</v>
      </c>
      <c r="C252" s="45"/>
      <c r="D252" s="78" t="s">
        <v>1</v>
      </c>
      <c r="E252" s="79"/>
      <c r="F252" s="80"/>
    </row>
    <row r="253" spans="1:6" ht="15.75" thickBot="1" x14ac:dyDescent="0.3">
      <c r="A253" s="2" t="s">
        <v>44</v>
      </c>
      <c r="B253" s="53" t="s">
        <v>45</v>
      </c>
      <c r="C253" s="53"/>
      <c r="D253" s="53" t="s">
        <v>46</v>
      </c>
      <c r="E253" s="53"/>
      <c r="F253" s="53"/>
    </row>
    <row r="254" spans="1:6" x14ac:dyDescent="0.25">
      <c r="A254" s="3" t="s">
        <v>290</v>
      </c>
      <c r="B254" s="45"/>
      <c r="C254" s="45"/>
      <c r="D254" s="86"/>
      <c r="E254" s="87"/>
      <c r="F254" s="88"/>
    </row>
    <row r="255" spans="1:6" x14ac:dyDescent="0.25">
      <c r="A255" s="4" t="s">
        <v>47</v>
      </c>
      <c r="B255" s="45">
        <v>3</v>
      </c>
      <c r="C255" s="45"/>
      <c r="D255" s="81">
        <f>B255</f>
        <v>3</v>
      </c>
      <c r="E255" s="58"/>
      <c r="F255" s="82"/>
    </row>
    <row r="256" spans="1:6" ht="15.75" thickBot="1" x14ac:dyDescent="0.3">
      <c r="A256" s="4" t="s">
        <v>48</v>
      </c>
      <c r="B256" s="45">
        <v>60</v>
      </c>
      <c r="C256" s="45"/>
      <c r="D256" s="83"/>
      <c r="E256" s="84"/>
      <c r="F256" s="85"/>
    </row>
    <row r="257" spans="1:6" ht="15.75" thickBot="1" x14ac:dyDescent="0.3">
      <c r="A257" s="8" t="s">
        <v>1</v>
      </c>
      <c r="B257" s="49" t="s">
        <v>1</v>
      </c>
      <c r="C257" s="49"/>
      <c r="D257" s="49"/>
      <c r="E257" s="49"/>
      <c r="F257" s="49"/>
    </row>
    <row r="258" spans="1:6" ht="15.75" thickBot="1" x14ac:dyDescent="0.3">
      <c r="A258" s="4" t="s">
        <v>58</v>
      </c>
      <c r="B258" s="45" t="s">
        <v>449</v>
      </c>
      <c r="C258" s="45"/>
      <c r="D258" s="78" t="s">
        <v>1</v>
      </c>
      <c r="E258" s="79"/>
      <c r="F258" s="80"/>
    </row>
    <row r="259" spans="1:6" ht="15.75" thickBot="1" x14ac:dyDescent="0.3">
      <c r="A259" s="2" t="s">
        <v>44</v>
      </c>
      <c r="B259" s="53" t="s">
        <v>45</v>
      </c>
      <c r="C259" s="53"/>
      <c r="D259" s="53" t="s">
        <v>46</v>
      </c>
      <c r="E259" s="53"/>
      <c r="F259" s="53"/>
    </row>
    <row r="260" spans="1:6" x14ac:dyDescent="0.25">
      <c r="A260" s="3" t="s">
        <v>290</v>
      </c>
      <c r="B260" s="45"/>
      <c r="C260" s="45"/>
      <c r="D260" s="86"/>
      <c r="E260" s="87"/>
      <c r="F260" s="88"/>
    </row>
    <row r="261" spans="1:6" x14ac:dyDescent="0.25">
      <c r="A261" s="4" t="s">
        <v>47</v>
      </c>
      <c r="B261" s="45">
        <v>2</v>
      </c>
      <c r="C261" s="45"/>
      <c r="D261" s="81">
        <f>B261</f>
        <v>2</v>
      </c>
      <c r="E261" s="58"/>
      <c r="F261" s="82"/>
    </row>
    <row r="262" spans="1:6" ht="15.75" thickBot="1" x14ac:dyDescent="0.3">
      <c r="A262" s="4" t="s">
        <v>48</v>
      </c>
      <c r="B262" s="45">
        <v>60</v>
      </c>
      <c r="C262" s="45"/>
      <c r="D262" s="83"/>
      <c r="E262" s="84"/>
      <c r="F262" s="85"/>
    </row>
    <row r="263" spans="1:6" ht="15.75" thickBot="1" x14ac:dyDescent="0.3">
      <c r="A263" s="8" t="s">
        <v>1</v>
      </c>
      <c r="B263" s="49" t="s">
        <v>1</v>
      </c>
      <c r="C263" s="49"/>
      <c r="D263" s="49"/>
      <c r="E263" s="49"/>
      <c r="F263" s="49"/>
    </row>
    <row r="264" spans="1:6" ht="15.75" thickBot="1" x14ac:dyDescent="0.3">
      <c r="A264" s="4" t="s">
        <v>58</v>
      </c>
      <c r="B264" s="45" t="s">
        <v>450</v>
      </c>
      <c r="C264" s="45"/>
      <c r="D264" s="78" t="s">
        <v>1</v>
      </c>
      <c r="E264" s="79"/>
      <c r="F264" s="80"/>
    </row>
    <row r="265" spans="1:6" ht="15.75" thickBot="1" x14ac:dyDescent="0.3">
      <c r="A265" s="2" t="s">
        <v>44</v>
      </c>
      <c r="B265" s="53" t="s">
        <v>45</v>
      </c>
      <c r="C265" s="53"/>
      <c r="D265" s="53" t="s">
        <v>46</v>
      </c>
      <c r="E265" s="53"/>
      <c r="F265" s="53"/>
    </row>
    <row r="266" spans="1:6" x14ac:dyDescent="0.25">
      <c r="A266" s="3" t="s">
        <v>290</v>
      </c>
      <c r="B266" s="45"/>
      <c r="C266" s="45"/>
      <c r="D266" s="86"/>
      <c r="E266" s="87"/>
      <c r="F266" s="88"/>
    </row>
    <row r="267" spans="1:6" x14ac:dyDescent="0.25">
      <c r="A267" s="4" t="s">
        <v>47</v>
      </c>
      <c r="B267" s="45">
        <v>3</v>
      </c>
      <c r="C267" s="45"/>
      <c r="D267" s="81">
        <f>B267</f>
        <v>3</v>
      </c>
      <c r="E267" s="58"/>
      <c r="F267" s="82"/>
    </row>
    <row r="268" spans="1:6" ht="15.75" thickBot="1" x14ac:dyDescent="0.3">
      <c r="A268" s="4" t="s">
        <v>48</v>
      </c>
      <c r="B268" s="45">
        <v>60</v>
      </c>
      <c r="C268" s="45"/>
      <c r="D268" s="83"/>
      <c r="E268" s="84"/>
      <c r="F268" s="85"/>
    </row>
    <row r="269" spans="1:6" ht="15.75" thickBot="1" x14ac:dyDescent="0.3">
      <c r="A269" s="8" t="s">
        <v>1</v>
      </c>
      <c r="B269" s="49" t="s">
        <v>1</v>
      </c>
      <c r="C269" s="49"/>
      <c r="D269" s="49"/>
      <c r="E269" s="49"/>
      <c r="F269" s="49"/>
    </row>
    <row r="270" spans="1:6" ht="15.75" thickBot="1" x14ac:dyDescent="0.3">
      <c r="A270" s="4" t="s">
        <v>58</v>
      </c>
      <c r="B270" s="45" t="s">
        <v>451</v>
      </c>
      <c r="C270" s="45"/>
      <c r="D270" s="78" t="s">
        <v>1</v>
      </c>
      <c r="E270" s="79"/>
      <c r="F270" s="80"/>
    </row>
    <row r="271" spans="1:6" ht="15.75" thickBot="1" x14ac:dyDescent="0.3">
      <c r="A271" s="2" t="s">
        <v>44</v>
      </c>
      <c r="B271" s="53" t="s">
        <v>45</v>
      </c>
      <c r="C271" s="53"/>
      <c r="D271" s="53" t="s">
        <v>46</v>
      </c>
      <c r="E271" s="53"/>
      <c r="F271" s="53"/>
    </row>
    <row r="272" spans="1:6" x14ac:dyDescent="0.25">
      <c r="A272" s="3" t="s">
        <v>291</v>
      </c>
      <c r="B272" s="45"/>
      <c r="C272" s="45"/>
      <c r="D272" s="86"/>
      <c r="E272" s="87"/>
      <c r="F272" s="88"/>
    </row>
    <row r="273" spans="1:6" x14ac:dyDescent="0.25">
      <c r="A273" s="4" t="s">
        <v>445</v>
      </c>
      <c r="B273" s="45">
        <v>4</v>
      </c>
      <c r="C273" s="45"/>
      <c r="D273" s="81">
        <f>B273</f>
        <v>4</v>
      </c>
      <c r="E273" s="58"/>
      <c r="F273" s="82"/>
    </row>
    <row r="274" spans="1:6" ht="15.75" thickBot="1" x14ac:dyDescent="0.3">
      <c r="A274" s="4" t="s">
        <v>443</v>
      </c>
      <c r="B274" s="45">
        <v>34</v>
      </c>
      <c r="C274" s="45"/>
      <c r="D274" s="83"/>
      <c r="E274" s="84"/>
      <c r="F274" s="85"/>
    </row>
    <row r="275" spans="1:6" ht="15.75" thickBot="1" x14ac:dyDescent="0.3">
      <c r="A275" s="8" t="s">
        <v>1</v>
      </c>
      <c r="B275" s="49" t="s">
        <v>1</v>
      </c>
      <c r="C275" s="49"/>
      <c r="D275" s="49"/>
      <c r="E275" s="49"/>
      <c r="F275" s="49"/>
    </row>
    <row r="276" spans="1:6" ht="15.75" thickBot="1" x14ac:dyDescent="0.3">
      <c r="A276" s="4" t="s">
        <v>58</v>
      </c>
      <c r="B276" s="45" t="s">
        <v>452</v>
      </c>
      <c r="C276" s="45"/>
      <c r="D276" s="78" t="s">
        <v>1</v>
      </c>
      <c r="E276" s="79"/>
      <c r="F276" s="80"/>
    </row>
    <row r="277" spans="1:6" ht="15.75" thickBot="1" x14ac:dyDescent="0.3">
      <c r="A277" s="2" t="s">
        <v>44</v>
      </c>
      <c r="B277" s="53" t="s">
        <v>45</v>
      </c>
      <c r="C277" s="53"/>
      <c r="D277" s="53" t="s">
        <v>46</v>
      </c>
      <c r="E277" s="53"/>
      <c r="F277" s="53"/>
    </row>
    <row r="278" spans="1:6" x14ac:dyDescent="0.25">
      <c r="A278" s="3" t="s">
        <v>291</v>
      </c>
      <c r="B278" s="45"/>
      <c r="C278" s="45"/>
      <c r="D278" s="86"/>
      <c r="E278" s="87"/>
      <c r="F278" s="88"/>
    </row>
    <row r="279" spans="1:6" x14ac:dyDescent="0.25">
      <c r="A279" s="4" t="s">
        <v>445</v>
      </c>
      <c r="B279" s="45">
        <v>3</v>
      </c>
      <c r="C279" s="45"/>
      <c r="D279" s="81">
        <f>B279</f>
        <v>3</v>
      </c>
      <c r="E279" s="58"/>
      <c r="F279" s="82"/>
    </row>
    <row r="280" spans="1:6" ht="15.75" thickBot="1" x14ac:dyDescent="0.3">
      <c r="A280" s="4" t="s">
        <v>443</v>
      </c>
      <c r="B280" s="45">
        <v>65</v>
      </c>
      <c r="C280" s="45"/>
      <c r="D280" s="83"/>
      <c r="E280" s="84"/>
      <c r="F280" s="85"/>
    </row>
    <row r="281" spans="1:6" ht="15.75" thickBot="1" x14ac:dyDescent="0.3">
      <c r="A281" s="8" t="s">
        <v>1</v>
      </c>
      <c r="B281" s="49" t="s">
        <v>1</v>
      </c>
      <c r="C281" s="49"/>
      <c r="D281" s="49"/>
      <c r="E281" s="49"/>
      <c r="F281" s="49"/>
    </row>
    <row r="282" spans="1:6" ht="15.75" thickBot="1" x14ac:dyDescent="0.3">
      <c r="A282" s="4" t="s">
        <v>58</v>
      </c>
      <c r="B282" s="45" t="s">
        <v>453</v>
      </c>
      <c r="C282" s="45"/>
      <c r="D282" s="78" t="s">
        <v>1</v>
      </c>
      <c r="E282" s="79"/>
      <c r="F282" s="80"/>
    </row>
    <row r="283" spans="1:6" ht="15.75" thickBot="1" x14ac:dyDescent="0.3">
      <c r="A283" s="2" t="s">
        <v>44</v>
      </c>
      <c r="B283" s="53" t="s">
        <v>45</v>
      </c>
      <c r="C283" s="53"/>
      <c r="D283" s="53" t="s">
        <v>46</v>
      </c>
      <c r="E283" s="53"/>
      <c r="F283" s="53"/>
    </row>
    <row r="284" spans="1:6" x14ac:dyDescent="0.25">
      <c r="A284" s="3" t="s">
        <v>291</v>
      </c>
      <c r="B284" s="45"/>
      <c r="C284" s="45"/>
      <c r="D284" s="86"/>
      <c r="E284" s="87"/>
      <c r="F284" s="88"/>
    </row>
    <row r="285" spans="1:6" x14ac:dyDescent="0.25">
      <c r="A285" s="4" t="s">
        <v>445</v>
      </c>
      <c r="B285" s="45">
        <v>3</v>
      </c>
      <c r="C285" s="45"/>
      <c r="D285" s="81">
        <f>B285</f>
        <v>3</v>
      </c>
      <c r="E285" s="58"/>
      <c r="F285" s="82"/>
    </row>
    <row r="286" spans="1:6" ht="15.75" thickBot="1" x14ac:dyDescent="0.3">
      <c r="A286" s="4" t="s">
        <v>443</v>
      </c>
      <c r="B286" s="45">
        <v>65</v>
      </c>
      <c r="C286" s="45"/>
      <c r="D286" s="83"/>
      <c r="E286" s="84"/>
      <c r="F286" s="85"/>
    </row>
    <row r="287" spans="1:6" ht="15.75" thickBot="1" x14ac:dyDescent="0.3">
      <c r="A287" s="8" t="s">
        <v>1</v>
      </c>
      <c r="B287" s="49" t="s">
        <v>1</v>
      </c>
      <c r="C287" s="49"/>
      <c r="D287" s="49"/>
      <c r="E287" s="49"/>
      <c r="F287" s="49"/>
    </row>
    <row r="288" spans="1:6" ht="15.75" thickBot="1" x14ac:dyDescent="0.3">
      <c r="A288" s="4" t="s">
        <v>58</v>
      </c>
      <c r="B288" s="45" t="s">
        <v>454</v>
      </c>
      <c r="C288" s="45"/>
      <c r="D288" s="78" t="s">
        <v>1</v>
      </c>
      <c r="E288" s="79"/>
      <c r="F288" s="80"/>
    </row>
    <row r="289" spans="1:6" ht="15.75" thickBot="1" x14ac:dyDescent="0.3">
      <c r="A289" s="2" t="s">
        <v>44</v>
      </c>
      <c r="B289" s="53" t="s">
        <v>45</v>
      </c>
      <c r="C289" s="53"/>
      <c r="D289" s="53" t="s">
        <v>46</v>
      </c>
      <c r="E289" s="53"/>
      <c r="F289" s="53"/>
    </row>
    <row r="290" spans="1:6" x14ac:dyDescent="0.25">
      <c r="A290" s="3" t="s">
        <v>292</v>
      </c>
      <c r="B290" s="45"/>
      <c r="C290" s="45"/>
      <c r="D290" s="86"/>
      <c r="E290" s="87"/>
      <c r="F290" s="88"/>
    </row>
    <row r="291" spans="1:6" x14ac:dyDescent="0.25">
      <c r="A291" s="4" t="s">
        <v>47</v>
      </c>
      <c r="B291" s="45">
        <v>5</v>
      </c>
      <c r="C291" s="45"/>
      <c r="D291" s="81">
        <f>B291</f>
        <v>5</v>
      </c>
      <c r="E291" s="58"/>
      <c r="F291" s="82"/>
    </row>
    <row r="292" spans="1:6" ht="15.75" thickBot="1" x14ac:dyDescent="0.3">
      <c r="A292" s="4" t="s">
        <v>48</v>
      </c>
      <c r="B292" s="45">
        <v>42</v>
      </c>
      <c r="C292" s="45"/>
      <c r="D292" s="83"/>
      <c r="E292" s="84"/>
      <c r="F292" s="85"/>
    </row>
    <row r="293" spans="1:6" ht="15.75" thickBot="1" x14ac:dyDescent="0.3">
      <c r="A293" s="8" t="s">
        <v>1</v>
      </c>
      <c r="B293" s="49" t="s">
        <v>1</v>
      </c>
      <c r="C293" s="49"/>
      <c r="D293" s="49"/>
      <c r="E293" s="49"/>
      <c r="F293" s="49"/>
    </row>
    <row r="294" spans="1:6" ht="15.75" thickBot="1" x14ac:dyDescent="0.3">
      <c r="A294" s="4" t="s">
        <v>58</v>
      </c>
      <c r="B294" s="45" t="s">
        <v>455</v>
      </c>
      <c r="C294" s="45"/>
      <c r="D294" s="78" t="s">
        <v>1</v>
      </c>
      <c r="E294" s="79"/>
      <c r="F294" s="80"/>
    </row>
    <row r="295" spans="1:6" ht="15.75" thickBot="1" x14ac:dyDescent="0.3">
      <c r="A295" s="2" t="s">
        <v>44</v>
      </c>
      <c r="B295" s="53" t="s">
        <v>45</v>
      </c>
      <c r="C295" s="53"/>
      <c r="D295" s="92" t="s">
        <v>46</v>
      </c>
      <c r="E295" s="92"/>
      <c r="F295" s="92"/>
    </row>
    <row r="296" spans="1:6" x14ac:dyDescent="0.25">
      <c r="A296" s="3" t="s">
        <v>456</v>
      </c>
      <c r="B296" s="45"/>
      <c r="C296" s="89"/>
      <c r="D296" s="86"/>
      <c r="E296" s="87"/>
      <c r="F296" s="88"/>
    </row>
    <row r="297" spans="1:6" x14ac:dyDescent="0.25">
      <c r="A297" s="4" t="s">
        <v>47</v>
      </c>
      <c r="B297" s="45">
        <v>4</v>
      </c>
      <c r="C297" s="89"/>
      <c r="D297" s="81">
        <f>B297</f>
        <v>4</v>
      </c>
      <c r="E297" s="58"/>
      <c r="F297" s="82"/>
    </row>
    <row r="298" spans="1:6" ht="15.75" thickBot="1" x14ac:dyDescent="0.3">
      <c r="A298" s="4" t="s">
        <v>48</v>
      </c>
      <c r="B298" s="45">
        <v>43</v>
      </c>
      <c r="C298" s="89"/>
      <c r="D298" s="83"/>
      <c r="E298" s="84"/>
      <c r="F298" s="85"/>
    </row>
    <row r="299" spans="1:6" ht="15.75" thickBot="1" x14ac:dyDescent="0.3">
      <c r="A299" s="8" t="s">
        <v>1</v>
      </c>
      <c r="B299" s="49" t="s">
        <v>1</v>
      </c>
      <c r="C299" s="49"/>
      <c r="D299" s="90"/>
      <c r="E299" s="90"/>
      <c r="F299" s="90"/>
    </row>
    <row r="300" spans="1:6" ht="15.75" thickBot="1" x14ac:dyDescent="0.3">
      <c r="A300" s="4" t="s">
        <v>58</v>
      </c>
      <c r="B300" s="45" t="s">
        <v>457</v>
      </c>
      <c r="C300" s="89"/>
      <c r="D300" s="78" t="s">
        <v>1</v>
      </c>
      <c r="E300" s="79"/>
      <c r="F300" s="80"/>
    </row>
    <row r="301" spans="1:6" ht="15.75" thickBot="1" x14ac:dyDescent="0.3">
      <c r="A301" s="2" t="s">
        <v>44</v>
      </c>
      <c r="B301" s="53" t="s">
        <v>45</v>
      </c>
      <c r="C301" s="53"/>
      <c r="D301" s="91" t="s">
        <v>46</v>
      </c>
      <c r="E301" s="91"/>
      <c r="F301" s="91"/>
    </row>
    <row r="302" spans="1:6" x14ac:dyDescent="0.25">
      <c r="A302" s="3" t="s">
        <v>294</v>
      </c>
      <c r="B302" s="45"/>
      <c r="C302" s="89"/>
      <c r="D302" s="86"/>
      <c r="E302" s="87"/>
      <c r="F302" s="88"/>
    </row>
    <row r="303" spans="1:6" x14ac:dyDescent="0.25">
      <c r="A303" s="4" t="s">
        <v>47</v>
      </c>
      <c r="B303" s="45">
        <v>5</v>
      </c>
      <c r="C303" s="89"/>
      <c r="D303" s="81">
        <f>B303</f>
        <v>5</v>
      </c>
      <c r="E303" s="58"/>
      <c r="F303" s="82"/>
    </row>
    <row r="304" spans="1:6" ht="15.75" thickBot="1" x14ac:dyDescent="0.3">
      <c r="A304" s="4" t="s">
        <v>48</v>
      </c>
      <c r="B304" s="45">
        <v>57</v>
      </c>
      <c r="C304" s="89"/>
      <c r="D304" s="83"/>
      <c r="E304" s="84"/>
      <c r="F304" s="85"/>
    </row>
    <row r="305" spans="1:6" ht="15.75" thickBot="1" x14ac:dyDescent="0.3">
      <c r="A305" s="8" t="s">
        <v>1</v>
      </c>
      <c r="B305" s="49" t="s">
        <v>1</v>
      </c>
      <c r="C305" s="49"/>
      <c r="D305" s="90"/>
      <c r="E305" s="90"/>
      <c r="F305" s="90"/>
    </row>
    <row r="306" spans="1:6" ht="15.75" thickBot="1" x14ac:dyDescent="0.3">
      <c r="A306" s="4" t="s">
        <v>58</v>
      </c>
      <c r="B306" s="45" t="s">
        <v>458</v>
      </c>
      <c r="C306" s="89"/>
      <c r="D306" s="78" t="s">
        <v>1</v>
      </c>
      <c r="E306" s="79"/>
      <c r="F306" s="80"/>
    </row>
    <row r="307" spans="1:6" ht="15.75" thickBot="1" x14ac:dyDescent="0.3">
      <c r="A307" s="2" t="s">
        <v>44</v>
      </c>
      <c r="B307" s="53" t="s">
        <v>45</v>
      </c>
      <c r="C307" s="53"/>
      <c r="D307" s="91" t="s">
        <v>46</v>
      </c>
      <c r="E307" s="91"/>
      <c r="F307" s="91"/>
    </row>
    <row r="308" spans="1:6" x14ac:dyDescent="0.25">
      <c r="A308" s="3" t="s">
        <v>296</v>
      </c>
      <c r="B308" s="45"/>
      <c r="C308" s="89"/>
      <c r="D308" s="86"/>
      <c r="E308" s="87"/>
      <c r="F308" s="88"/>
    </row>
    <row r="309" spans="1:6" x14ac:dyDescent="0.25">
      <c r="A309" s="4" t="s">
        <v>47</v>
      </c>
      <c r="B309" s="45">
        <v>5</v>
      </c>
      <c r="C309" s="89"/>
      <c r="D309" s="81">
        <f>B309</f>
        <v>5</v>
      </c>
      <c r="E309" s="58"/>
      <c r="F309" s="82"/>
    </row>
    <row r="310" spans="1:6" ht="15.75" thickBot="1" x14ac:dyDescent="0.3">
      <c r="A310" s="4" t="s">
        <v>48</v>
      </c>
      <c r="B310" s="45">
        <v>19</v>
      </c>
      <c r="C310" s="89"/>
      <c r="D310" s="83"/>
      <c r="E310" s="84"/>
      <c r="F310" s="85"/>
    </row>
    <row r="311" spans="1:6" ht="15.75" thickBot="1" x14ac:dyDescent="0.3">
      <c r="A311" s="8" t="s">
        <v>1</v>
      </c>
      <c r="B311" s="49" t="s">
        <v>1</v>
      </c>
      <c r="C311" s="49"/>
      <c r="D311" s="90"/>
      <c r="E311" s="90"/>
      <c r="F311" s="90"/>
    </row>
    <row r="312" spans="1:6" ht="15.75" thickBot="1" x14ac:dyDescent="0.3">
      <c r="A312" s="4" t="s">
        <v>58</v>
      </c>
      <c r="B312" s="45" t="s">
        <v>459</v>
      </c>
      <c r="C312" s="89"/>
      <c r="D312" s="78" t="s">
        <v>1</v>
      </c>
      <c r="E312" s="79"/>
      <c r="F312" s="80"/>
    </row>
    <row r="313" spans="1:6" ht="15.75" thickBot="1" x14ac:dyDescent="0.3">
      <c r="A313" s="2" t="s">
        <v>44</v>
      </c>
      <c r="B313" s="53" t="s">
        <v>45</v>
      </c>
      <c r="C313" s="53"/>
      <c r="D313" s="91" t="s">
        <v>46</v>
      </c>
      <c r="E313" s="91"/>
      <c r="F313" s="91"/>
    </row>
    <row r="314" spans="1:6" x14ac:dyDescent="0.25">
      <c r="A314" s="3" t="s">
        <v>298</v>
      </c>
      <c r="B314" s="45"/>
      <c r="C314" s="89"/>
      <c r="D314" s="86"/>
      <c r="E314" s="87"/>
      <c r="F314" s="88"/>
    </row>
    <row r="315" spans="1:6" x14ac:dyDescent="0.25">
      <c r="A315" s="4" t="s">
        <v>47</v>
      </c>
      <c r="B315" s="45">
        <v>10</v>
      </c>
      <c r="C315" s="89"/>
      <c r="D315" s="81">
        <f>B315</f>
        <v>10</v>
      </c>
      <c r="E315" s="58"/>
      <c r="F315" s="82"/>
    </row>
    <row r="316" spans="1:6" ht="15.75" thickBot="1" x14ac:dyDescent="0.3">
      <c r="A316" s="4" t="s">
        <v>48</v>
      </c>
      <c r="B316" s="45">
        <v>41</v>
      </c>
      <c r="C316" s="89"/>
      <c r="D316" s="83"/>
      <c r="E316" s="84"/>
      <c r="F316" s="85"/>
    </row>
    <row r="317" spans="1:6" ht="15.75" thickBot="1" x14ac:dyDescent="0.3">
      <c r="A317" s="8" t="s">
        <v>1</v>
      </c>
      <c r="B317" s="49" t="s">
        <v>1</v>
      </c>
      <c r="C317" s="49"/>
      <c r="D317" s="90"/>
      <c r="E317" s="90"/>
      <c r="F317" s="90"/>
    </row>
    <row r="318" spans="1:6" ht="15.75" thickBot="1" x14ac:dyDescent="0.3">
      <c r="A318" s="4" t="s">
        <v>58</v>
      </c>
      <c r="B318" s="45" t="s">
        <v>460</v>
      </c>
      <c r="C318" s="89"/>
      <c r="D318" s="78" t="s">
        <v>1</v>
      </c>
      <c r="E318" s="79"/>
      <c r="F318" s="80"/>
    </row>
    <row r="319" spans="1:6" ht="15.75" thickBot="1" x14ac:dyDescent="0.3">
      <c r="A319" s="2" t="s">
        <v>44</v>
      </c>
      <c r="B319" s="53" t="s">
        <v>45</v>
      </c>
      <c r="C319" s="53"/>
      <c r="D319" s="91" t="s">
        <v>46</v>
      </c>
      <c r="E319" s="91"/>
      <c r="F319" s="91"/>
    </row>
    <row r="320" spans="1:6" x14ac:dyDescent="0.25">
      <c r="A320" s="3" t="s">
        <v>300</v>
      </c>
      <c r="B320" s="45"/>
      <c r="C320" s="89"/>
      <c r="D320" s="86"/>
      <c r="E320" s="87"/>
      <c r="F320" s="88"/>
    </row>
    <row r="321" spans="1:6" x14ac:dyDescent="0.25">
      <c r="A321" s="4" t="s">
        <v>47</v>
      </c>
      <c r="B321" s="45">
        <v>7</v>
      </c>
      <c r="C321" s="89"/>
      <c r="D321" s="81">
        <f>B321</f>
        <v>7</v>
      </c>
      <c r="E321" s="58"/>
      <c r="F321" s="82"/>
    </row>
    <row r="322" spans="1:6" ht="15.75" thickBot="1" x14ac:dyDescent="0.3">
      <c r="A322" s="4" t="s">
        <v>48</v>
      </c>
      <c r="B322" s="45">
        <v>14</v>
      </c>
      <c r="C322" s="89"/>
      <c r="D322" s="83"/>
      <c r="E322" s="84"/>
      <c r="F322" s="85"/>
    </row>
    <row r="323" spans="1:6" ht="15.75" thickBot="1" x14ac:dyDescent="0.3">
      <c r="A323" s="8" t="s">
        <v>1</v>
      </c>
      <c r="B323" s="49" t="s">
        <v>1</v>
      </c>
      <c r="C323" s="49"/>
      <c r="D323" s="49"/>
      <c r="E323" s="49"/>
      <c r="F323" s="49"/>
    </row>
    <row r="324" spans="1:6" ht="15.75" thickBot="1" x14ac:dyDescent="0.3">
      <c r="A324" s="4" t="s">
        <v>58</v>
      </c>
      <c r="B324" s="45" t="s">
        <v>461</v>
      </c>
      <c r="C324" s="45"/>
      <c r="D324" s="78" t="s">
        <v>1</v>
      </c>
      <c r="E324" s="79"/>
      <c r="F324" s="80"/>
    </row>
    <row r="325" spans="1:6" ht="15.75" thickBot="1" x14ac:dyDescent="0.3">
      <c r="A325" s="2" t="s">
        <v>44</v>
      </c>
      <c r="B325" s="53" t="s">
        <v>45</v>
      </c>
      <c r="C325" s="53"/>
      <c r="D325" s="53" t="s">
        <v>46</v>
      </c>
      <c r="E325" s="53"/>
      <c r="F325" s="53"/>
    </row>
    <row r="326" spans="1:6" x14ac:dyDescent="0.25">
      <c r="A326" s="3" t="s">
        <v>302</v>
      </c>
      <c r="B326" s="45"/>
      <c r="C326" s="45"/>
      <c r="D326" s="86"/>
      <c r="E326" s="87"/>
      <c r="F326" s="88"/>
    </row>
    <row r="327" spans="1:6" x14ac:dyDescent="0.25">
      <c r="A327" s="4" t="s">
        <v>47</v>
      </c>
      <c r="B327" s="45">
        <v>10</v>
      </c>
      <c r="C327" s="45"/>
      <c r="D327" s="81">
        <f>B327</f>
        <v>10</v>
      </c>
      <c r="E327" s="58"/>
      <c r="F327" s="82"/>
    </row>
    <row r="328" spans="1:6" ht="15.75" thickBot="1" x14ac:dyDescent="0.3">
      <c r="A328" s="4" t="s">
        <v>48</v>
      </c>
      <c r="B328" s="45">
        <v>18</v>
      </c>
      <c r="C328" s="45"/>
      <c r="D328" s="83"/>
      <c r="E328" s="84"/>
      <c r="F328" s="85"/>
    </row>
    <row r="329" spans="1:6" ht="15.75" thickBot="1" x14ac:dyDescent="0.3">
      <c r="A329" s="8" t="s">
        <v>1</v>
      </c>
      <c r="B329" s="49" t="s">
        <v>1</v>
      </c>
      <c r="C329" s="49"/>
      <c r="D329" s="49"/>
      <c r="E329" s="49"/>
      <c r="F329" s="49"/>
    </row>
    <row r="330" spans="1:6" ht="15.75" thickBot="1" x14ac:dyDescent="0.3">
      <c r="A330" s="4" t="s">
        <v>58</v>
      </c>
      <c r="B330" s="45" t="s">
        <v>302</v>
      </c>
      <c r="C330" s="45"/>
      <c r="D330" s="78" t="s">
        <v>1</v>
      </c>
      <c r="E330" s="79"/>
      <c r="F330" s="80"/>
    </row>
    <row r="331" spans="1:6" ht="15.75" thickBot="1" x14ac:dyDescent="0.3">
      <c r="A331" s="2" t="s">
        <v>44</v>
      </c>
      <c r="B331" s="53" t="s">
        <v>45</v>
      </c>
      <c r="C331" s="53"/>
      <c r="D331" s="53" t="s">
        <v>46</v>
      </c>
      <c r="E331" s="53"/>
      <c r="F331" s="53"/>
    </row>
    <row r="332" spans="1:6" x14ac:dyDescent="0.25">
      <c r="A332" s="3" t="s">
        <v>283</v>
      </c>
      <c r="B332" s="45"/>
      <c r="C332" s="45"/>
      <c r="D332" s="86"/>
      <c r="E332" s="87"/>
      <c r="F332" s="88"/>
    </row>
    <row r="333" spans="1:6" x14ac:dyDescent="0.25">
      <c r="A333" s="4" t="s">
        <v>47</v>
      </c>
      <c r="B333" s="45">
        <v>4</v>
      </c>
      <c r="C333" s="45"/>
      <c r="D333" s="81">
        <f>B333</f>
        <v>4</v>
      </c>
      <c r="E333" s="58"/>
      <c r="F333" s="82"/>
    </row>
    <row r="334" spans="1:6" ht="15.75" thickBot="1" x14ac:dyDescent="0.3">
      <c r="A334" s="4" t="s">
        <v>48</v>
      </c>
      <c r="B334" s="45">
        <v>900</v>
      </c>
      <c r="C334" s="45"/>
      <c r="D334" s="83"/>
      <c r="E334" s="84"/>
      <c r="F334" s="85"/>
    </row>
    <row r="335" spans="1:6" ht="15.75" thickBot="1" x14ac:dyDescent="0.3">
      <c r="A335" s="8" t="s">
        <v>1</v>
      </c>
      <c r="B335" s="49" t="s">
        <v>1</v>
      </c>
      <c r="C335" s="49"/>
      <c r="D335" s="49"/>
      <c r="E335" s="49"/>
      <c r="F335" s="49"/>
    </row>
    <row r="336" spans="1:6" ht="15.75" thickBot="1" x14ac:dyDescent="0.3">
      <c r="A336" s="4" t="s">
        <v>58</v>
      </c>
      <c r="B336" s="45" t="s">
        <v>462</v>
      </c>
      <c r="C336" s="45"/>
      <c r="D336" s="78" t="s">
        <v>1</v>
      </c>
      <c r="E336" s="79"/>
      <c r="F336" s="80"/>
    </row>
    <row r="337" spans="1:6" ht="15.75" thickBot="1" x14ac:dyDescent="0.3">
      <c r="A337" s="2" t="s">
        <v>44</v>
      </c>
      <c r="B337" s="53" t="s">
        <v>45</v>
      </c>
      <c r="C337" s="53"/>
      <c r="D337" s="53" t="s">
        <v>46</v>
      </c>
      <c r="E337" s="53"/>
      <c r="F337" s="53"/>
    </row>
    <row r="338" spans="1:6" x14ac:dyDescent="0.25">
      <c r="A338" s="3" t="s">
        <v>283</v>
      </c>
      <c r="B338" s="45"/>
      <c r="C338" s="45"/>
      <c r="D338" s="86"/>
      <c r="E338" s="87"/>
      <c r="F338" s="88"/>
    </row>
    <row r="339" spans="1:6" x14ac:dyDescent="0.25">
      <c r="A339" s="4" t="s">
        <v>47</v>
      </c>
      <c r="B339" s="45">
        <v>3</v>
      </c>
      <c r="C339" s="45"/>
      <c r="D339" s="81">
        <f>B339</f>
        <v>3</v>
      </c>
      <c r="E339" s="58"/>
      <c r="F339" s="82"/>
    </row>
    <row r="340" spans="1:6" ht="15.75" thickBot="1" x14ac:dyDescent="0.3">
      <c r="A340" s="4" t="s">
        <v>48</v>
      </c>
      <c r="B340" s="45">
        <v>900</v>
      </c>
      <c r="C340" s="45"/>
      <c r="D340" s="83"/>
      <c r="E340" s="84"/>
      <c r="F340" s="85"/>
    </row>
    <row r="341" spans="1:6" ht="15.75" thickBot="1" x14ac:dyDescent="0.3">
      <c r="A341" s="8" t="s">
        <v>1</v>
      </c>
      <c r="B341" s="49" t="s">
        <v>1</v>
      </c>
      <c r="C341" s="49"/>
      <c r="D341" s="49"/>
      <c r="E341" s="49"/>
      <c r="F341" s="49"/>
    </row>
    <row r="342" spans="1:6" ht="15.75" thickBot="1" x14ac:dyDescent="0.3">
      <c r="A342" s="4" t="s">
        <v>58</v>
      </c>
      <c r="B342" s="45" t="s">
        <v>463</v>
      </c>
      <c r="C342" s="45"/>
      <c r="D342" s="78" t="s">
        <v>1</v>
      </c>
      <c r="E342" s="79"/>
      <c r="F342" s="80"/>
    </row>
    <row r="343" spans="1:6" ht="15.75" thickBot="1" x14ac:dyDescent="0.3">
      <c r="A343" s="2" t="s">
        <v>44</v>
      </c>
      <c r="B343" s="53" t="s">
        <v>45</v>
      </c>
      <c r="C343" s="53"/>
      <c r="D343" s="53" t="s">
        <v>46</v>
      </c>
      <c r="E343" s="53"/>
      <c r="F343" s="53"/>
    </row>
    <row r="344" spans="1:6" x14ac:dyDescent="0.25">
      <c r="A344" s="3" t="s">
        <v>283</v>
      </c>
      <c r="B344" s="45"/>
      <c r="C344" s="45"/>
      <c r="D344" s="86"/>
      <c r="E344" s="87"/>
      <c r="F344" s="88"/>
    </row>
    <row r="345" spans="1:6" x14ac:dyDescent="0.25">
      <c r="A345" s="4" t="s">
        <v>47</v>
      </c>
      <c r="B345" s="45">
        <v>3</v>
      </c>
      <c r="C345" s="45"/>
      <c r="D345" s="81">
        <f>B345</f>
        <v>3</v>
      </c>
      <c r="E345" s="58"/>
      <c r="F345" s="82"/>
    </row>
    <row r="346" spans="1:6" ht="15.75" thickBot="1" x14ac:dyDescent="0.3">
      <c r="A346" s="4" t="s">
        <v>48</v>
      </c>
      <c r="B346" s="45">
        <v>900</v>
      </c>
      <c r="C346" s="45"/>
      <c r="D346" s="83"/>
      <c r="E346" s="84"/>
      <c r="F346" s="85"/>
    </row>
    <row r="347" spans="1:6" ht="15.75" thickBot="1" x14ac:dyDescent="0.3">
      <c r="A347" s="8" t="s">
        <v>1</v>
      </c>
      <c r="B347" s="49" t="s">
        <v>1</v>
      </c>
      <c r="C347" s="49"/>
      <c r="D347" s="49"/>
      <c r="E347" s="49"/>
      <c r="F347" s="49"/>
    </row>
    <row r="348" spans="1:6" ht="15.75" thickBot="1" x14ac:dyDescent="0.3">
      <c r="A348" s="4" t="s">
        <v>58</v>
      </c>
      <c r="B348" s="45" t="s">
        <v>464</v>
      </c>
      <c r="C348" s="45"/>
      <c r="D348" s="78" t="s">
        <v>1</v>
      </c>
      <c r="E348" s="79"/>
      <c r="F348" s="80"/>
    </row>
    <row r="349" spans="1:6" ht="15.75" thickBot="1" x14ac:dyDescent="0.3">
      <c r="A349" s="2" t="s">
        <v>44</v>
      </c>
      <c r="B349" s="53" t="s">
        <v>45</v>
      </c>
      <c r="C349" s="53"/>
      <c r="D349" s="53" t="s">
        <v>46</v>
      </c>
      <c r="E349" s="53"/>
      <c r="F349" s="53"/>
    </row>
    <row r="350" spans="1:6" x14ac:dyDescent="0.25">
      <c r="A350" s="3" t="s">
        <v>283</v>
      </c>
      <c r="B350" s="45"/>
      <c r="C350" s="45"/>
      <c r="D350" s="86"/>
      <c r="E350" s="87"/>
      <c r="F350" s="88"/>
    </row>
    <row r="351" spans="1:6" x14ac:dyDescent="0.25">
      <c r="A351" s="4" t="s">
        <v>47</v>
      </c>
      <c r="B351" s="45">
        <v>3</v>
      </c>
      <c r="C351" s="45"/>
      <c r="D351" s="81">
        <f>B351</f>
        <v>3</v>
      </c>
      <c r="E351" s="58"/>
      <c r="F351" s="82"/>
    </row>
    <row r="352" spans="1:6" ht="15.75" thickBot="1" x14ac:dyDescent="0.3">
      <c r="A352" s="4" t="s">
        <v>48</v>
      </c>
      <c r="B352" s="45">
        <v>900</v>
      </c>
      <c r="C352" s="45"/>
      <c r="D352" s="83"/>
      <c r="E352" s="84"/>
      <c r="F352" s="85"/>
    </row>
    <row r="353" spans="1:6" ht="15.75" thickBot="1" x14ac:dyDescent="0.3">
      <c r="A353" s="8" t="s">
        <v>1</v>
      </c>
      <c r="B353" s="49" t="s">
        <v>1</v>
      </c>
      <c r="C353" s="49"/>
      <c r="D353" s="49"/>
      <c r="E353" s="49"/>
      <c r="F353" s="49"/>
    </row>
    <row r="354" spans="1:6" ht="15.75" thickBot="1" x14ac:dyDescent="0.3">
      <c r="A354" s="4" t="s">
        <v>58</v>
      </c>
      <c r="B354" s="45" t="s">
        <v>465</v>
      </c>
      <c r="C354" s="45"/>
      <c r="D354" s="78" t="s">
        <v>1</v>
      </c>
      <c r="E354" s="79"/>
      <c r="F354" s="80"/>
    </row>
    <row r="355" spans="1:6" ht="15.75" thickBot="1" x14ac:dyDescent="0.3">
      <c r="A355" s="2" t="s">
        <v>44</v>
      </c>
      <c r="B355" s="53" t="s">
        <v>45</v>
      </c>
      <c r="C355" s="53"/>
      <c r="D355" s="53" t="s">
        <v>46</v>
      </c>
      <c r="E355" s="53"/>
      <c r="F355" s="53"/>
    </row>
    <row r="356" spans="1:6" x14ac:dyDescent="0.25">
      <c r="A356" s="3" t="s">
        <v>283</v>
      </c>
      <c r="B356" s="45"/>
      <c r="C356" s="45"/>
      <c r="D356" s="86"/>
      <c r="E356" s="87"/>
      <c r="F356" s="88"/>
    </row>
    <row r="357" spans="1:6" x14ac:dyDescent="0.25">
      <c r="A357" s="4" t="s">
        <v>47</v>
      </c>
      <c r="B357" s="45">
        <v>3</v>
      </c>
      <c r="C357" s="45"/>
      <c r="D357" s="81">
        <f>B357</f>
        <v>3</v>
      </c>
      <c r="E357" s="58"/>
      <c r="F357" s="82"/>
    </row>
    <row r="358" spans="1:6" ht="15.75" thickBot="1" x14ac:dyDescent="0.3">
      <c r="A358" s="4" t="s">
        <v>48</v>
      </c>
      <c r="B358" s="45">
        <v>1000</v>
      </c>
      <c r="C358" s="45"/>
      <c r="D358" s="83"/>
      <c r="E358" s="84"/>
      <c r="F358" s="85"/>
    </row>
    <row r="359" spans="1:6" ht="15.75" thickBot="1" x14ac:dyDescent="0.3">
      <c r="A359" s="8" t="s">
        <v>1</v>
      </c>
      <c r="B359" s="49" t="s">
        <v>1</v>
      </c>
      <c r="C359" s="49"/>
      <c r="D359" s="49"/>
      <c r="E359" s="49"/>
      <c r="F359" s="49"/>
    </row>
    <row r="360" spans="1:6" ht="15.75" thickBot="1" x14ac:dyDescent="0.3">
      <c r="A360" s="4" t="s">
        <v>58</v>
      </c>
      <c r="B360" s="45" t="s">
        <v>466</v>
      </c>
      <c r="C360" s="45"/>
      <c r="D360" s="78" t="s">
        <v>1</v>
      </c>
      <c r="E360" s="79"/>
      <c r="F360" s="80"/>
    </row>
    <row r="361" spans="1:6" ht="15.75" thickBot="1" x14ac:dyDescent="0.3">
      <c r="A361" s="2" t="s">
        <v>44</v>
      </c>
      <c r="B361" s="53" t="s">
        <v>45</v>
      </c>
      <c r="C361" s="53"/>
      <c r="D361" s="53" t="s">
        <v>46</v>
      </c>
      <c r="E361" s="53"/>
      <c r="F361" s="53"/>
    </row>
    <row r="362" spans="1:6" x14ac:dyDescent="0.25">
      <c r="A362" s="3" t="s">
        <v>283</v>
      </c>
      <c r="B362" s="45"/>
      <c r="C362" s="45"/>
      <c r="D362" s="86"/>
      <c r="E362" s="87"/>
      <c r="F362" s="88"/>
    </row>
    <row r="363" spans="1:6" x14ac:dyDescent="0.25">
      <c r="A363" s="4" t="s">
        <v>47</v>
      </c>
      <c r="B363" s="45">
        <v>3</v>
      </c>
      <c r="C363" s="45"/>
      <c r="D363" s="81">
        <f>B363</f>
        <v>3</v>
      </c>
      <c r="E363" s="58"/>
      <c r="F363" s="82"/>
    </row>
    <row r="364" spans="1:6" ht="15.75" thickBot="1" x14ac:dyDescent="0.3">
      <c r="A364" s="4" t="s">
        <v>48</v>
      </c>
      <c r="B364" s="45">
        <v>1000</v>
      </c>
      <c r="C364" s="45"/>
      <c r="D364" s="83"/>
      <c r="E364" s="84"/>
      <c r="F364" s="85"/>
    </row>
    <row r="365" spans="1:6" ht="15.75" thickBot="1" x14ac:dyDescent="0.3">
      <c r="A365" s="8" t="s">
        <v>1</v>
      </c>
      <c r="B365" s="49" t="s">
        <v>1</v>
      </c>
      <c r="C365" s="49"/>
      <c r="D365" s="49"/>
      <c r="E365" s="49"/>
      <c r="F365" s="49"/>
    </row>
    <row r="366" spans="1:6" ht="15.75" thickBot="1" x14ac:dyDescent="0.3">
      <c r="A366" s="4" t="s">
        <v>58</v>
      </c>
      <c r="B366" s="45" t="s">
        <v>467</v>
      </c>
      <c r="C366" s="45"/>
      <c r="D366" s="78" t="s">
        <v>1</v>
      </c>
      <c r="E366" s="79"/>
      <c r="F366" s="80"/>
    </row>
    <row r="367" spans="1:6" ht="15.75" thickBot="1" x14ac:dyDescent="0.3">
      <c r="A367" s="2" t="s">
        <v>44</v>
      </c>
      <c r="B367" s="53" t="s">
        <v>45</v>
      </c>
      <c r="C367" s="53"/>
      <c r="D367" s="53" t="s">
        <v>46</v>
      </c>
      <c r="E367" s="53"/>
      <c r="F367" s="53"/>
    </row>
    <row r="368" spans="1:6" x14ac:dyDescent="0.25">
      <c r="A368" s="3" t="s">
        <v>283</v>
      </c>
      <c r="B368" s="45"/>
      <c r="C368" s="45"/>
      <c r="D368" s="86"/>
      <c r="E368" s="87"/>
      <c r="F368" s="88"/>
    </row>
    <row r="369" spans="1:6" x14ac:dyDescent="0.25">
      <c r="A369" s="4" t="s">
        <v>47</v>
      </c>
      <c r="B369" s="45">
        <v>3</v>
      </c>
      <c r="C369" s="45"/>
      <c r="D369" s="81">
        <f>B369</f>
        <v>3</v>
      </c>
      <c r="E369" s="58"/>
      <c r="F369" s="82"/>
    </row>
    <row r="370" spans="1:6" ht="15.75" thickBot="1" x14ac:dyDescent="0.3">
      <c r="A370" s="4" t="s">
        <v>48</v>
      </c>
      <c r="B370" s="45">
        <v>1000</v>
      </c>
      <c r="C370" s="45"/>
      <c r="D370" s="83"/>
      <c r="E370" s="84"/>
      <c r="F370" s="85"/>
    </row>
    <row r="371" spans="1:6" ht="15.75" thickBot="1" x14ac:dyDescent="0.3">
      <c r="A371" s="8" t="s">
        <v>1</v>
      </c>
      <c r="B371" s="49" t="s">
        <v>1</v>
      </c>
      <c r="C371" s="49"/>
      <c r="D371" s="49"/>
      <c r="E371" s="49"/>
      <c r="F371" s="49"/>
    </row>
    <row r="372" spans="1:6" ht="15.75" thickBot="1" x14ac:dyDescent="0.3">
      <c r="A372" s="4" t="s">
        <v>58</v>
      </c>
      <c r="B372" s="45" t="s">
        <v>468</v>
      </c>
      <c r="C372" s="45"/>
      <c r="D372" s="78" t="s">
        <v>1</v>
      </c>
      <c r="E372" s="79"/>
      <c r="F372" s="80"/>
    </row>
    <row r="373" spans="1:6" ht="15.75" thickBot="1" x14ac:dyDescent="0.3">
      <c r="A373" s="2" t="s">
        <v>44</v>
      </c>
      <c r="B373" s="53" t="s">
        <v>45</v>
      </c>
      <c r="C373" s="53"/>
      <c r="D373" s="53" t="s">
        <v>46</v>
      </c>
      <c r="E373" s="53"/>
      <c r="F373" s="53"/>
    </row>
    <row r="374" spans="1:6" x14ac:dyDescent="0.25">
      <c r="A374" s="3" t="s">
        <v>283</v>
      </c>
      <c r="B374" s="45"/>
      <c r="C374" s="45"/>
      <c r="D374" s="86"/>
      <c r="E374" s="87"/>
      <c r="F374" s="88"/>
    </row>
    <row r="375" spans="1:6" x14ac:dyDescent="0.25">
      <c r="A375" s="4" t="s">
        <v>47</v>
      </c>
      <c r="B375" s="45">
        <v>3</v>
      </c>
      <c r="C375" s="45"/>
      <c r="D375" s="81">
        <f>B375</f>
        <v>3</v>
      </c>
      <c r="E375" s="58"/>
      <c r="F375" s="82"/>
    </row>
    <row r="376" spans="1:6" ht="15.75" thickBot="1" x14ac:dyDescent="0.3">
      <c r="A376" s="4" t="s">
        <v>48</v>
      </c>
      <c r="B376" s="45">
        <v>1000</v>
      </c>
      <c r="C376" s="45"/>
      <c r="D376" s="83"/>
      <c r="E376" s="84"/>
      <c r="F376" s="85"/>
    </row>
    <row r="377" spans="1:6" ht="15.75" thickBot="1" x14ac:dyDescent="0.3">
      <c r="A377" s="8" t="s">
        <v>1</v>
      </c>
      <c r="B377" s="49" t="s">
        <v>1</v>
      </c>
      <c r="C377" s="49"/>
      <c r="D377" s="49"/>
      <c r="E377" s="49"/>
      <c r="F377" s="49"/>
    </row>
    <row r="378" spans="1:6" ht="15.75" thickBot="1" x14ac:dyDescent="0.3">
      <c r="A378" s="4" t="s">
        <v>58</v>
      </c>
      <c r="B378" s="45" t="s">
        <v>469</v>
      </c>
      <c r="C378" s="45"/>
      <c r="D378" s="78" t="s">
        <v>1</v>
      </c>
      <c r="E378" s="79"/>
      <c r="F378" s="80"/>
    </row>
    <row r="379" spans="1:6" ht="15.75" thickBot="1" x14ac:dyDescent="0.3">
      <c r="A379" s="2" t="s">
        <v>44</v>
      </c>
      <c r="B379" s="53" t="s">
        <v>470</v>
      </c>
      <c r="C379" s="53"/>
      <c r="D379" s="53" t="s">
        <v>46</v>
      </c>
      <c r="E379" s="53"/>
      <c r="F379" s="53"/>
    </row>
    <row r="380" spans="1:6" x14ac:dyDescent="0.25">
      <c r="A380" s="3" t="s">
        <v>312</v>
      </c>
      <c r="B380" s="45"/>
      <c r="C380" s="45"/>
      <c r="D380" s="86"/>
      <c r="E380" s="87"/>
      <c r="F380" s="88"/>
    </row>
    <row r="381" spans="1:6" x14ac:dyDescent="0.25">
      <c r="A381" s="4" t="s">
        <v>47</v>
      </c>
      <c r="B381" s="45">
        <v>2</v>
      </c>
      <c r="C381" s="45"/>
      <c r="D381" s="81">
        <f>B381</f>
        <v>2</v>
      </c>
      <c r="E381" s="58"/>
      <c r="F381" s="82"/>
    </row>
    <row r="382" spans="1:6" ht="15.75" thickBot="1" x14ac:dyDescent="0.3">
      <c r="A382" s="4" t="s">
        <v>48</v>
      </c>
      <c r="B382" s="45">
        <v>350</v>
      </c>
      <c r="C382" s="45"/>
      <c r="D382" s="83"/>
      <c r="E382" s="84"/>
      <c r="F382" s="85"/>
    </row>
    <row r="383" spans="1:6" ht="15.75" thickBot="1" x14ac:dyDescent="0.3">
      <c r="A383" s="8" t="s">
        <v>1</v>
      </c>
      <c r="B383" s="49" t="s">
        <v>1</v>
      </c>
      <c r="C383" s="49"/>
      <c r="D383" s="49"/>
      <c r="E383" s="49"/>
      <c r="F383" s="49"/>
    </row>
    <row r="384" spans="1:6" ht="15.75" thickBot="1" x14ac:dyDescent="0.3">
      <c r="A384" s="4" t="s">
        <v>58</v>
      </c>
      <c r="B384" s="45" t="s">
        <v>471</v>
      </c>
      <c r="C384" s="45"/>
      <c r="D384" s="78" t="s">
        <v>1</v>
      </c>
      <c r="E384" s="79"/>
      <c r="F384" s="80"/>
    </row>
    <row r="385" spans="1:6" ht="15.75" thickBot="1" x14ac:dyDescent="0.3">
      <c r="A385" s="2" t="s">
        <v>44</v>
      </c>
      <c r="B385" s="53" t="s">
        <v>45</v>
      </c>
      <c r="C385" s="53"/>
      <c r="D385" s="53" t="s">
        <v>46</v>
      </c>
      <c r="E385" s="53"/>
      <c r="F385" s="53"/>
    </row>
    <row r="386" spans="1:6" x14ac:dyDescent="0.25">
      <c r="A386" s="3" t="s">
        <v>312</v>
      </c>
      <c r="B386" s="45"/>
      <c r="C386" s="45"/>
      <c r="D386" s="86"/>
      <c r="E386" s="87"/>
      <c r="F386" s="88"/>
    </row>
    <row r="387" spans="1:6" x14ac:dyDescent="0.25">
      <c r="A387" s="4" t="s">
        <v>47</v>
      </c>
      <c r="B387" s="45">
        <v>2</v>
      </c>
      <c r="C387" s="45"/>
      <c r="D387" s="81">
        <f>B387</f>
        <v>2</v>
      </c>
      <c r="E387" s="58"/>
      <c r="F387" s="82"/>
    </row>
    <row r="388" spans="1:6" ht="15.75" thickBot="1" x14ac:dyDescent="0.3">
      <c r="A388" s="4" t="s">
        <v>48</v>
      </c>
      <c r="B388" s="45">
        <v>315</v>
      </c>
      <c r="C388" s="45"/>
      <c r="D388" s="83"/>
      <c r="E388" s="84"/>
      <c r="F388" s="85"/>
    </row>
    <row r="389" spans="1:6" ht="15.75" thickBot="1" x14ac:dyDescent="0.3">
      <c r="A389" s="8" t="s">
        <v>1</v>
      </c>
      <c r="B389" s="49" t="s">
        <v>1</v>
      </c>
      <c r="C389" s="49"/>
      <c r="D389" s="49"/>
      <c r="E389" s="49"/>
      <c r="F389" s="49"/>
    </row>
    <row r="390" spans="1:6" ht="15.75" thickBot="1" x14ac:dyDescent="0.3">
      <c r="A390" s="4" t="s">
        <v>58</v>
      </c>
      <c r="B390" s="45" t="s">
        <v>472</v>
      </c>
      <c r="C390" s="45"/>
      <c r="D390" s="78" t="s">
        <v>1</v>
      </c>
      <c r="E390" s="79"/>
      <c r="F390" s="80"/>
    </row>
    <row r="391" spans="1:6" ht="15.75" thickBot="1" x14ac:dyDescent="0.3">
      <c r="A391" s="2" t="s">
        <v>44</v>
      </c>
      <c r="B391" s="53" t="s">
        <v>45</v>
      </c>
      <c r="C391" s="53"/>
      <c r="D391" s="53" t="s">
        <v>46</v>
      </c>
      <c r="E391" s="53"/>
      <c r="F391" s="53"/>
    </row>
    <row r="392" spans="1:6" x14ac:dyDescent="0.25">
      <c r="A392" s="3" t="s">
        <v>312</v>
      </c>
      <c r="B392" s="45"/>
      <c r="C392" s="45"/>
      <c r="D392" s="86"/>
      <c r="E392" s="87"/>
      <c r="F392" s="88"/>
    </row>
    <row r="393" spans="1:6" x14ac:dyDescent="0.25">
      <c r="A393" s="4" t="s">
        <v>47</v>
      </c>
      <c r="B393" s="45">
        <v>20</v>
      </c>
      <c r="C393" s="45"/>
      <c r="D393" s="81">
        <f>B393</f>
        <v>20</v>
      </c>
      <c r="E393" s="58"/>
      <c r="F393" s="82"/>
    </row>
    <row r="394" spans="1:6" ht="15.75" thickBot="1" x14ac:dyDescent="0.3">
      <c r="A394" s="4" t="s">
        <v>48</v>
      </c>
      <c r="B394" s="45">
        <v>85</v>
      </c>
      <c r="C394" s="45"/>
      <c r="D394" s="83"/>
      <c r="E394" s="84"/>
      <c r="F394" s="85"/>
    </row>
    <row r="395" spans="1:6" ht="15.75" thickBot="1" x14ac:dyDescent="0.3">
      <c r="A395" s="8" t="s">
        <v>1</v>
      </c>
      <c r="B395" s="49" t="s">
        <v>1</v>
      </c>
      <c r="C395" s="49"/>
      <c r="D395" s="49"/>
      <c r="E395" s="49"/>
      <c r="F395" s="49"/>
    </row>
    <row r="396" spans="1:6" ht="15.75" thickBot="1" x14ac:dyDescent="0.3">
      <c r="A396" s="4" t="s">
        <v>58</v>
      </c>
      <c r="B396" s="45" t="s">
        <v>473</v>
      </c>
      <c r="C396" s="45"/>
      <c r="D396" s="78" t="s">
        <v>1</v>
      </c>
      <c r="E396" s="79"/>
      <c r="F396" s="80"/>
    </row>
    <row r="397" spans="1:6" ht="15.75" thickBot="1" x14ac:dyDescent="0.3">
      <c r="A397" s="2" t="s">
        <v>44</v>
      </c>
      <c r="B397" s="53" t="s">
        <v>45</v>
      </c>
      <c r="C397" s="53"/>
      <c r="D397" s="53" t="s">
        <v>46</v>
      </c>
      <c r="E397" s="53"/>
      <c r="F397" s="53"/>
    </row>
    <row r="398" spans="1:6" x14ac:dyDescent="0.25">
      <c r="A398" s="3" t="s">
        <v>283</v>
      </c>
      <c r="B398" s="45"/>
      <c r="C398" s="45"/>
      <c r="D398" s="86"/>
      <c r="E398" s="87"/>
      <c r="F398" s="88"/>
    </row>
    <row r="399" spans="1:6" x14ac:dyDescent="0.25">
      <c r="A399" s="4" t="s">
        <v>47</v>
      </c>
      <c r="B399" s="45">
        <v>8</v>
      </c>
      <c r="C399" s="45"/>
      <c r="D399" s="81">
        <f>B399</f>
        <v>8</v>
      </c>
      <c r="E399" s="58"/>
      <c r="F399" s="82"/>
    </row>
    <row r="400" spans="1:6" ht="15.75" thickBot="1" x14ac:dyDescent="0.3">
      <c r="A400" s="4" t="s">
        <v>48</v>
      </c>
      <c r="B400" s="45">
        <v>790</v>
      </c>
      <c r="C400" s="45"/>
      <c r="D400" s="83"/>
      <c r="E400" s="84"/>
      <c r="F400" s="85"/>
    </row>
    <row r="401" spans="1:6" ht="15.75" thickBot="1" x14ac:dyDescent="0.3">
      <c r="A401" s="8" t="s">
        <v>1</v>
      </c>
      <c r="B401" s="49" t="s">
        <v>1</v>
      </c>
      <c r="C401" s="49"/>
      <c r="D401" s="49"/>
      <c r="E401" s="49"/>
      <c r="F401" s="49"/>
    </row>
    <row r="402" spans="1:6" ht="15.75" thickBot="1" x14ac:dyDescent="0.3">
      <c r="A402" s="4" t="s">
        <v>58</v>
      </c>
      <c r="B402" s="45" t="s">
        <v>474</v>
      </c>
      <c r="C402" s="45"/>
      <c r="D402" s="78" t="s">
        <v>1</v>
      </c>
      <c r="E402" s="79"/>
      <c r="F402" s="80"/>
    </row>
    <row r="403" spans="1:6" ht="15.75" thickBot="1" x14ac:dyDescent="0.3">
      <c r="A403" s="2" t="s">
        <v>44</v>
      </c>
      <c r="B403" s="53" t="s">
        <v>45</v>
      </c>
      <c r="C403" s="53"/>
      <c r="D403" s="53" t="s">
        <v>46</v>
      </c>
      <c r="E403" s="53"/>
      <c r="F403" s="53"/>
    </row>
    <row r="404" spans="1:6" x14ac:dyDescent="0.25">
      <c r="A404" s="3" t="s">
        <v>317</v>
      </c>
      <c r="B404" s="45"/>
      <c r="C404" s="45"/>
      <c r="D404" s="86"/>
      <c r="E404" s="87"/>
      <c r="F404" s="88"/>
    </row>
    <row r="405" spans="1:6" x14ac:dyDescent="0.25">
      <c r="A405" s="4" t="s">
        <v>47</v>
      </c>
      <c r="B405" s="45">
        <v>10</v>
      </c>
      <c r="C405" s="45"/>
      <c r="D405" s="81">
        <f>B405</f>
        <v>10</v>
      </c>
      <c r="E405" s="58"/>
      <c r="F405" s="82"/>
    </row>
    <row r="406" spans="1:6" ht="15.75" thickBot="1" x14ac:dyDescent="0.3">
      <c r="A406" s="4" t="s">
        <v>48</v>
      </c>
      <c r="B406" s="45">
        <v>32</v>
      </c>
      <c r="C406" s="45"/>
      <c r="D406" s="83"/>
      <c r="E406" s="84"/>
      <c r="F406" s="85"/>
    </row>
    <row r="407" spans="1:6" ht="15.75" thickBot="1" x14ac:dyDescent="0.3">
      <c r="A407" s="8" t="s">
        <v>1</v>
      </c>
      <c r="B407" s="49" t="s">
        <v>1</v>
      </c>
      <c r="C407" s="49"/>
      <c r="D407" s="49"/>
      <c r="E407" s="49"/>
      <c r="F407" s="49"/>
    </row>
    <row r="408" spans="1:6" ht="15.75" thickBot="1" x14ac:dyDescent="0.3">
      <c r="A408" s="4" t="s">
        <v>58</v>
      </c>
      <c r="B408" s="45" t="s">
        <v>475</v>
      </c>
      <c r="C408" s="45"/>
      <c r="D408" s="78" t="s">
        <v>1</v>
      </c>
      <c r="E408" s="79"/>
      <c r="F408" s="80"/>
    </row>
    <row r="409" spans="1:6" ht="15.75" thickBot="1" x14ac:dyDescent="0.3">
      <c r="A409" s="2" t="s">
        <v>44</v>
      </c>
      <c r="B409" s="53" t="s">
        <v>45</v>
      </c>
      <c r="C409" s="53"/>
      <c r="D409" s="53" t="s">
        <v>46</v>
      </c>
      <c r="E409" s="53"/>
      <c r="F409" s="53"/>
    </row>
    <row r="410" spans="1:6" x14ac:dyDescent="0.25">
      <c r="A410" s="3" t="s">
        <v>319</v>
      </c>
      <c r="B410" s="45"/>
      <c r="C410" s="45"/>
      <c r="D410" s="86"/>
      <c r="E410" s="87"/>
      <c r="F410" s="88"/>
    </row>
    <row r="411" spans="1:6" x14ac:dyDescent="0.25">
      <c r="A411" s="4" t="s">
        <v>445</v>
      </c>
      <c r="B411" s="45">
        <v>15</v>
      </c>
      <c r="C411" s="45"/>
      <c r="D411" s="81">
        <f>B411</f>
        <v>15</v>
      </c>
      <c r="E411" s="58"/>
      <c r="F411" s="82"/>
    </row>
    <row r="412" spans="1:6" ht="15.75" thickBot="1" x14ac:dyDescent="0.3">
      <c r="A412" s="4" t="s">
        <v>443</v>
      </c>
      <c r="B412" s="45">
        <v>80</v>
      </c>
      <c r="C412" s="45"/>
      <c r="D412" s="83"/>
      <c r="E412" s="84"/>
      <c r="F412" s="85"/>
    </row>
    <row r="413" spans="1:6" ht="15.75" thickBot="1" x14ac:dyDescent="0.3">
      <c r="A413" s="8" t="s">
        <v>1</v>
      </c>
      <c r="B413" s="49" t="s">
        <v>1</v>
      </c>
      <c r="C413" s="49"/>
      <c r="D413" s="49"/>
      <c r="E413" s="49"/>
      <c r="F413" s="49"/>
    </row>
    <row r="414" spans="1:6" ht="15.75" thickBot="1" x14ac:dyDescent="0.3">
      <c r="A414" s="4" t="s">
        <v>58</v>
      </c>
      <c r="B414" s="45" t="s">
        <v>476</v>
      </c>
      <c r="C414" s="45"/>
      <c r="D414" s="78" t="s">
        <v>1</v>
      </c>
      <c r="E414" s="79"/>
      <c r="F414" s="80"/>
    </row>
    <row r="415" spans="1:6" ht="15.75" thickBot="1" x14ac:dyDescent="0.3">
      <c r="A415" s="2" t="s">
        <v>44</v>
      </c>
      <c r="B415" s="53" t="s">
        <v>45</v>
      </c>
      <c r="C415" s="53"/>
      <c r="D415" s="53" t="s">
        <v>46</v>
      </c>
      <c r="E415" s="53"/>
      <c r="F415" s="53"/>
    </row>
    <row r="416" spans="1:6" x14ac:dyDescent="0.25">
      <c r="A416" s="3" t="s">
        <v>283</v>
      </c>
      <c r="B416" s="45"/>
      <c r="C416" s="45"/>
      <c r="D416" s="86"/>
      <c r="E416" s="87"/>
      <c r="F416" s="88"/>
    </row>
    <row r="417" spans="1:6" x14ac:dyDescent="0.25">
      <c r="A417" s="4" t="s">
        <v>47</v>
      </c>
      <c r="B417" s="45">
        <v>1</v>
      </c>
      <c r="C417" s="45"/>
      <c r="D417" s="81">
        <f>B417</f>
        <v>1</v>
      </c>
      <c r="E417" s="58"/>
      <c r="F417" s="82"/>
    </row>
    <row r="418" spans="1:6" ht="15.75" thickBot="1" x14ac:dyDescent="0.3">
      <c r="A418" s="4" t="s">
        <v>48</v>
      </c>
      <c r="B418" s="45">
        <v>800</v>
      </c>
      <c r="C418" s="45"/>
      <c r="D418" s="83"/>
      <c r="E418" s="84"/>
      <c r="F418" s="85"/>
    </row>
    <row r="419" spans="1:6" ht="15.75" thickBot="1" x14ac:dyDescent="0.3">
      <c r="A419" s="8" t="s">
        <v>1</v>
      </c>
      <c r="B419" s="49" t="s">
        <v>1</v>
      </c>
      <c r="C419" s="49"/>
      <c r="D419" s="49"/>
      <c r="E419" s="49"/>
      <c r="F419" s="49"/>
    </row>
    <row r="420" spans="1:6" ht="15.75" thickBot="1" x14ac:dyDescent="0.3">
      <c r="A420" s="4" t="s">
        <v>58</v>
      </c>
      <c r="B420" s="45" t="s">
        <v>477</v>
      </c>
      <c r="C420" s="45"/>
      <c r="D420" s="78" t="s">
        <v>1</v>
      </c>
      <c r="E420" s="79"/>
      <c r="F420" s="80"/>
    </row>
    <row r="421" spans="1:6" ht="15.75" thickBot="1" x14ac:dyDescent="0.3">
      <c r="A421" s="2" t="s">
        <v>44</v>
      </c>
      <c r="B421" s="53" t="s">
        <v>45</v>
      </c>
      <c r="C421" s="53"/>
      <c r="D421" s="53" t="s">
        <v>46</v>
      </c>
      <c r="E421" s="53"/>
      <c r="F421" s="53"/>
    </row>
    <row r="422" spans="1:6" x14ac:dyDescent="0.25">
      <c r="A422" s="3" t="s">
        <v>322</v>
      </c>
      <c r="B422" s="45"/>
      <c r="C422" s="45"/>
      <c r="D422" s="86"/>
      <c r="E422" s="87"/>
      <c r="F422" s="88"/>
    </row>
    <row r="423" spans="1:6" x14ac:dyDescent="0.25">
      <c r="A423" s="4" t="s">
        <v>47</v>
      </c>
      <c r="B423" s="45">
        <v>5</v>
      </c>
      <c r="C423" s="45"/>
      <c r="D423" s="81">
        <f>B423</f>
        <v>5</v>
      </c>
      <c r="E423" s="58"/>
      <c r="F423" s="82"/>
    </row>
    <row r="424" spans="1:6" ht="15.75" thickBot="1" x14ac:dyDescent="0.3">
      <c r="A424" s="4" t="s">
        <v>48</v>
      </c>
      <c r="B424" s="45">
        <v>75</v>
      </c>
      <c r="C424" s="45"/>
      <c r="D424" s="83"/>
      <c r="E424" s="84"/>
      <c r="F424" s="85"/>
    </row>
    <row r="425" spans="1:6" ht="15.75" thickBot="1" x14ac:dyDescent="0.3">
      <c r="A425" s="8" t="s">
        <v>1</v>
      </c>
      <c r="B425" s="49" t="s">
        <v>1</v>
      </c>
      <c r="C425" s="49"/>
      <c r="D425" s="49"/>
      <c r="E425" s="49"/>
      <c r="F425" s="49"/>
    </row>
    <row r="426" spans="1:6" ht="15.75" thickBot="1" x14ac:dyDescent="0.3">
      <c r="A426" s="4" t="s">
        <v>58</v>
      </c>
      <c r="B426" s="45" t="s">
        <v>478</v>
      </c>
      <c r="C426" s="45"/>
      <c r="D426" s="78" t="s">
        <v>1</v>
      </c>
      <c r="E426" s="79"/>
      <c r="F426" s="80"/>
    </row>
    <row r="427" spans="1:6" ht="15.75" thickBot="1" x14ac:dyDescent="0.3">
      <c r="A427" s="2" t="s">
        <v>44</v>
      </c>
      <c r="B427" s="53" t="s">
        <v>45</v>
      </c>
      <c r="C427" s="53"/>
      <c r="D427" s="53" t="s">
        <v>46</v>
      </c>
      <c r="E427" s="53"/>
      <c r="F427" s="53"/>
    </row>
    <row r="428" spans="1:6" x14ac:dyDescent="0.25">
      <c r="A428" s="3" t="s">
        <v>93</v>
      </c>
      <c r="B428" s="45"/>
      <c r="C428" s="45"/>
      <c r="D428" s="86"/>
      <c r="E428" s="87"/>
      <c r="F428" s="88"/>
    </row>
    <row r="429" spans="1:6" x14ac:dyDescent="0.25">
      <c r="A429" s="4" t="s">
        <v>47</v>
      </c>
      <c r="B429" s="45">
        <v>3</v>
      </c>
      <c r="C429" s="45"/>
      <c r="D429" s="81">
        <f>B429</f>
        <v>3</v>
      </c>
      <c r="E429" s="58"/>
      <c r="F429" s="82"/>
    </row>
    <row r="430" spans="1:6" ht="15.75" thickBot="1" x14ac:dyDescent="0.3">
      <c r="A430" s="4" t="s">
        <v>48</v>
      </c>
      <c r="B430" s="45">
        <v>28</v>
      </c>
      <c r="C430" s="45"/>
      <c r="D430" s="83"/>
      <c r="E430" s="84"/>
      <c r="F430" s="85"/>
    </row>
    <row r="431" spans="1:6" ht="15.75" thickBot="1" x14ac:dyDescent="0.3">
      <c r="A431" s="8" t="s">
        <v>1</v>
      </c>
      <c r="B431" s="49" t="s">
        <v>1</v>
      </c>
      <c r="C431" s="49"/>
      <c r="D431" s="49"/>
      <c r="E431" s="49"/>
      <c r="F431" s="49"/>
    </row>
    <row r="432" spans="1:6" ht="15.75" thickBot="1" x14ac:dyDescent="0.3">
      <c r="A432" s="4" t="s">
        <v>58</v>
      </c>
      <c r="B432" s="45" t="s">
        <v>479</v>
      </c>
      <c r="C432" s="45"/>
      <c r="D432" s="78" t="s">
        <v>1</v>
      </c>
      <c r="E432" s="79"/>
      <c r="F432" s="80"/>
    </row>
    <row r="433" spans="1:6" ht="15.75" thickBot="1" x14ac:dyDescent="0.3">
      <c r="A433" s="2" t="s">
        <v>44</v>
      </c>
      <c r="B433" s="53" t="s">
        <v>45</v>
      </c>
      <c r="C433" s="53"/>
      <c r="D433" s="53" t="s">
        <v>46</v>
      </c>
      <c r="E433" s="53"/>
      <c r="F433" s="53"/>
    </row>
    <row r="434" spans="1:6" x14ac:dyDescent="0.25">
      <c r="A434" s="3" t="s">
        <v>325</v>
      </c>
      <c r="B434" s="45"/>
      <c r="C434" s="45"/>
      <c r="D434" s="86"/>
      <c r="E434" s="87"/>
      <c r="F434" s="88"/>
    </row>
    <row r="435" spans="1:6" x14ac:dyDescent="0.25">
      <c r="A435" s="4" t="s">
        <v>47</v>
      </c>
      <c r="B435" s="45">
        <v>8</v>
      </c>
      <c r="C435" s="45"/>
      <c r="D435" s="81">
        <f>B435</f>
        <v>8</v>
      </c>
      <c r="E435" s="58"/>
      <c r="F435" s="82"/>
    </row>
    <row r="436" spans="1:6" ht="15.75" thickBot="1" x14ac:dyDescent="0.3">
      <c r="A436" s="4" t="s">
        <v>48</v>
      </c>
      <c r="B436" s="45">
        <v>22</v>
      </c>
      <c r="C436" s="45"/>
      <c r="D436" s="83"/>
      <c r="E436" s="84"/>
      <c r="F436" s="85"/>
    </row>
    <row r="437" spans="1:6" ht="15.75" thickBot="1" x14ac:dyDescent="0.3">
      <c r="A437" s="8" t="s">
        <v>1</v>
      </c>
      <c r="B437" s="49" t="s">
        <v>1</v>
      </c>
      <c r="C437" s="49"/>
      <c r="D437" s="49"/>
      <c r="E437" s="49"/>
      <c r="F437" s="49"/>
    </row>
    <row r="438" spans="1:6" ht="15.75" thickBot="1" x14ac:dyDescent="0.3">
      <c r="A438" s="4" t="s">
        <v>58</v>
      </c>
      <c r="B438" s="45" t="s">
        <v>480</v>
      </c>
      <c r="C438" s="45"/>
      <c r="D438" s="78" t="s">
        <v>1</v>
      </c>
      <c r="E438" s="79"/>
      <c r="F438" s="80"/>
    </row>
    <row r="439" spans="1:6" ht="15.75" thickBot="1" x14ac:dyDescent="0.3">
      <c r="A439" s="2" t="s">
        <v>44</v>
      </c>
      <c r="B439" s="53" t="s">
        <v>45</v>
      </c>
      <c r="C439" s="53"/>
      <c r="D439" s="53" t="s">
        <v>46</v>
      </c>
      <c r="E439" s="53"/>
      <c r="F439" s="53"/>
    </row>
    <row r="440" spans="1:6" x14ac:dyDescent="0.25">
      <c r="A440" s="3" t="s">
        <v>325</v>
      </c>
      <c r="B440" s="45"/>
      <c r="C440" s="45"/>
      <c r="D440" s="86"/>
      <c r="E440" s="87"/>
      <c r="F440" s="88"/>
    </row>
    <row r="441" spans="1:6" x14ac:dyDescent="0.25">
      <c r="A441" s="4" t="s">
        <v>47</v>
      </c>
      <c r="B441" s="45">
        <v>8</v>
      </c>
      <c r="C441" s="45"/>
      <c r="D441" s="81">
        <f>B441</f>
        <v>8</v>
      </c>
      <c r="E441" s="58"/>
      <c r="F441" s="82"/>
    </row>
    <row r="442" spans="1:6" ht="15.75" thickBot="1" x14ac:dyDescent="0.3">
      <c r="A442" s="4" t="s">
        <v>48</v>
      </c>
      <c r="B442" s="45">
        <v>8</v>
      </c>
      <c r="C442" s="45"/>
      <c r="D442" s="83"/>
      <c r="E442" s="84"/>
      <c r="F442" s="85"/>
    </row>
    <row r="443" spans="1:6" ht="15.75" thickBot="1" x14ac:dyDescent="0.3">
      <c r="A443" s="8" t="s">
        <v>1</v>
      </c>
      <c r="B443" s="49" t="s">
        <v>1</v>
      </c>
      <c r="C443" s="49"/>
      <c r="D443" s="49"/>
      <c r="E443" s="49"/>
      <c r="F443" s="49"/>
    </row>
    <row r="444" spans="1:6" ht="15.75" thickBot="1" x14ac:dyDescent="0.3">
      <c r="A444" s="4" t="s">
        <v>58</v>
      </c>
      <c r="B444" s="45" t="s">
        <v>481</v>
      </c>
      <c r="C444" s="45"/>
      <c r="D444" s="78" t="s">
        <v>1</v>
      </c>
      <c r="E444" s="79"/>
      <c r="F444" s="80"/>
    </row>
    <row r="445" spans="1:6" ht="15.75" thickBot="1" x14ac:dyDescent="0.3">
      <c r="A445" s="2" t="s">
        <v>44</v>
      </c>
      <c r="B445" s="53" t="s">
        <v>45</v>
      </c>
      <c r="C445" s="53"/>
      <c r="D445" s="53" t="s">
        <v>46</v>
      </c>
      <c r="E445" s="53"/>
      <c r="F445" s="53"/>
    </row>
    <row r="446" spans="1:6" x14ac:dyDescent="0.25">
      <c r="A446" s="3" t="s">
        <v>328</v>
      </c>
      <c r="B446" s="45"/>
      <c r="C446" s="45"/>
      <c r="D446" s="86"/>
      <c r="E446" s="87"/>
      <c r="F446" s="88"/>
    </row>
    <row r="447" spans="1:6" x14ac:dyDescent="0.25">
      <c r="A447" s="4" t="s">
        <v>47</v>
      </c>
      <c r="B447" s="45">
        <v>2</v>
      </c>
      <c r="C447" s="45"/>
      <c r="D447" s="81">
        <f>B447</f>
        <v>2</v>
      </c>
      <c r="E447" s="58"/>
      <c r="F447" s="82"/>
    </row>
    <row r="448" spans="1:6" ht="15.75" thickBot="1" x14ac:dyDescent="0.3">
      <c r="A448" s="4" t="s">
        <v>48</v>
      </c>
      <c r="B448" s="45">
        <v>23</v>
      </c>
      <c r="C448" s="45"/>
      <c r="D448" s="83"/>
      <c r="E448" s="84"/>
      <c r="F448" s="85"/>
    </row>
    <row r="449" spans="1:6" ht="15.75" thickBot="1" x14ac:dyDescent="0.3">
      <c r="A449" s="8" t="s">
        <v>1</v>
      </c>
      <c r="B449" s="49" t="s">
        <v>1</v>
      </c>
      <c r="C449" s="49"/>
      <c r="D449" s="49"/>
      <c r="E449" s="49"/>
      <c r="F449" s="49"/>
    </row>
    <row r="450" spans="1:6" ht="15.75" thickBot="1" x14ac:dyDescent="0.3">
      <c r="A450" s="4" t="s">
        <v>58</v>
      </c>
      <c r="B450" s="45" t="s">
        <v>482</v>
      </c>
      <c r="C450" s="45"/>
      <c r="D450" s="78" t="s">
        <v>1</v>
      </c>
      <c r="E450" s="79"/>
      <c r="F450" s="80"/>
    </row>
    <row r="451" spans="1:6" ht="15.75" thickBot="1" x14ac:dyDescent="0.3">
      <c r="A451" s="2" t="s">
        <v>44</v>
      </c>
      <c r="B451" s="53" t="s">
        <v>45</v>
      </c>
      <c r="C451" s="53"/>
      <c r="D451" s="53" t="s">
        <v>46</v>
      </c>
      <c r="E451" s="53"/>
      <c r="F451" s="53"/>
    </row>
    <row r="452" spans="1:6" x14ac:dyDescent="0.25">
      <c r="A452" s="3" t="s">
        <v>328</v>
      </c>
      <c r="B452" s="45"/>
      <c r="C452" s="45"/>
      <c r="D452" s="86"/>
      <c r="E452" s="87"/>
      <c r="F452" s="88"/>
    </row>
    <row r="453" spans="1:6" x14ac:dyDescent="0.25">
      <c r="A453" s="4" t="s">
        <v>483</v>
      </c>
      <c r="B453" s="45">
        <v>2</v>
      </c>
      <c r="C453" s="45"/>
      <c r="D453" s="81">
        <f>B453</f>
        <v>2</v>
      </c>
      <c r="E453" s="58"/>
      <c r="F453" s="82"/>
    </row>
    <row r="454" spans="1:6" ht="15.75" thickBot="1" x14ac:dyDescent="0.3">
      <c r="A454" s="4" t="s">
        <v>484</v>
      </c>
      <c r="B454" s="45">
        <v>21</v>
      </c>
      <c r="C454" s="45"/>
      <c r="D454" s="83"/>
      <c r="E454" s="84"/>
      <c r="F454" s="85"/>
    </row>
    <row r="455" spans="1:6" ht="15.75" thickBot="1" x14ac:dyDescent="0.3">
      <c r="A455" s="8" t="s">
        <v>1</v>
      </c>
      <c r="B455" s="49" t="s">
        <v>1</v>
      </c>
      <c r="C455" s="49"/>
      <c r="D455" s="49"/>
      <c r="E455" s="49"/>
      <c r="F455" s="49"/>
    </row>
    <row r="456" spans="1:6" ht="15.75" thickBot="1" x14ac:dyDescent="0.3">
      <c r="A456" s="4" t="s">
        <v>58</v>
      </c>
      <c r="B456" s="45" t="s">
        <v>485</v>
      </c>
      <c r="C456" s="45"/>
      <c r="D456" s="78" t="s">
        <v>1</v>
      </c>
      <c r="E456" s="79"/>
      <c r="F456" s="80"/>
    </row>
    <row r="457" spans="1:6" ht="15.75" thickBot="1" x14ac:dyDescent="0.3">
      <c r="A457" s="2" t="s">
        <v>44</v>
      </c>
      <c r="B457" s="53" t="s">
        <v>45</v>
      </c>
      <c r="C457" s="53"/>
      <c r="D457" s="53" t="s">
        <v>46</v>
      </c>
      <c r="E457" s="53"/>
      <c r="F457" s="53"/>
    </row>
    <row r="458" spans="1:6" x14ac:dyDescent="0.25">
      <c r="A458" s="3" t="s">
        <v>331</v>
      </c>
      <c r="B458" s="45"/>
      <c r="C458" s="45"/>
      <c r="D458" s="86"/>
      <c r="E458" s="87"/>
      <c r="F458" s="88"/>
    </row>
    <row r="459" spans="1:6" x14ac:dyDescent="0.25">
      <c r="A459" s="4" t="s">
        <v>47</v>
      </c>
      <c r="B459" s="45">
        <v>20</v>
      </c>
      <c r="C459" s="45"/>
      <c r="D459" s="81">
        <f>B459</f>
        <v>20</v>
      </c>
      <c r="E459" s="58"/>
      <c r="F459" s="82"/>
    </row>
    <row r="460" spans="1:6" ht="15.75" thickBot="1" x14ac:dyDescent="0.3">
      <c r="A460" s="4" t="s">
        <v>48</v>
      </c>
      <c r="B460" s="45">
        <v>3</v>
      </c>
      <c r="C460" s="45"/>
      <c r="D460" s="83"/>
      <c r="E460" s="84"/>
      <c r="F460" s="85"/>
    </row>
    <row r="461" spans="1:6" ht="15.75" thickBot="1" x14ac:dyDescent="0.3">
      <c r="A461" s="8" t="s">
        <v>1</v>
      </c>
      <c r="B461" s="49" t="s">
        <v>1</v>
      </c>
      <c r="C461" s="49"/>
      <c r="D461" s="49"/>
      <c r="E461" s="49"/>
      <c r="F461" s="49"/>
    </row>
    <row r="462" spans="1:6" ht="15.75" thickBot="1" x14ac:dyDescent="0.3">
      <c r="A462" s="4" t="s">
        <v>58</v>
      </c>
      <c r="B462" s="45" t="s">
        <v>486</v>
      </c>
      <c r="C462" s="45"/>
      <c r="D462" s="78" t="s">
        <v>1</v>
      </c>
      <c r="E462" s="79"/>
      <c r="F462" s="80"/>
    </row>
    <row r="463" spans="1:6" ht="15.75" thickBot="1" x14ac:dyDescent="0.3">
      <c r="A463" s="2" t="s">
        <v>44</v>
      </c>
      <c r="B463" s="53" t="s">
        <v>45</v>
      </c>
      <c r="C463" s="53"/>
      <c r="D463" s="92" t="s">
        <v>46</v>
      </c>
      <c r="E463" s="92"/>
      <c r="F463" s="92"/>
    </row>
    <row r="464" spans="1:6" x14ac:dyDescent="0.25">
      <c r="A464" s="3" t="s">
        <v>487</v>
      </c>
      <c r="B464" s="45"/>
      <c r="C464" s="89"/>
      <c r="D464" s="86"/>
      <c r="E464" s="87"/>
      <c r="F464" s="88"/>
    </row>
    <row r="465" spans="1:6" x14ac:dyDescent="0.25">
      <c r="A465" s="4" t="s">
        <v>47</v>
      </c>
      <c r="B465" s="45">
        <v>2</v>
      </c>
      <c r="C465" s="89"/>
      <c r="D465" s="81">
        <f>B465</f>
        <v>2</v>
      </c>
      <c r="E465" s="58"/>
      <c r="F465" s="82"/>
    </row>
    <row r="466" spans="1:6" ht="15.75" thickBot="1" x14ac:dyDescent="0.3">
      <c r="A466" s="4" t="s">
        <v>48</v>
      </c>
      <c r="B466" s="45">
        <v>30</v>
      </c>
      <c r="C466" s="89"/>
      <c r="D466" s="83"/>
      <c r="E466" s="84"/>
      <c r="F466" s="85"/>
    </row>
    <row r="467" spans="1:6" ht="15.75" thickBot="1" x14ac:dyDescent="0.3">
      <c r="A467" s="8" t="s">
        <v>1</v>
      </c>
      <c r="B467" s="49" t="s">
        <v>1</v>
      </c>
      <c r="C467" s="49"/>
      <c r="D467" s="90"/>
      <c r="E467" s="90"/>
      <c r="F467" s="90"/>
    </row>
    <row r="468" spans="1:6" ht="15.75" thickBot="1" x14ac:dyDescent="0.3">
      <c r="A468" s="4" t="s">
        <v>58</v>
      </c>
      <c r="B468" s="45" t="s">
        <v>488</v>
      </c>
      <c r="C468" s="89"/>
      <c r="D468" s="78" t="s">
        <v>1</v>
      </c>
      <c r="E468" s="79"/>
      <c r="F468" s="80"/>
    </row>
    <row r="469" spans="1:6" ht="15.75" thickBot="1" x14ac:dyDescent="0.3">
      <c r="A469" s="2" t="s">
        <v>44</v>
      </c>
      <c r="B469" s="53" t="s">
        <v>45</v>
      </c>
      <c r="C469" s="53"/>
      <c r="D469" s="91" t="s">
        <v>46</v>
      </c>
      <c r="E469" s="91"/>
      <c r="F469" s="91"/>
    </row>
    <row r="470" spans="1:6" x14ac:dyDescent="0.25">
      <c r="A470" s="3" t="s">
        <v>283</v>
      </c>
      <c r="B470" s="45"/>
      <c r="C470" s="89"/>
      <c r="D470" s="86"/>
      <c r="E470" s="87"/>
      <c r="F470" s="88"/>
    </row>
    <row r="471" spans="1:6" x14ac:dyDescent="0.25">
      <c r="A471" s="4" t="s">
        <v>47</v>
      </c>
      <c r="B471" s="45">
        <v>1</v>
      </c>
      <c r="C471" s="89"/>
      <c r="D471" s="81">
        <f>B471</f>
        <v>1</v>
      </c>
      <c r="E471" s="58"/>
      <c r="F471" s="82"/>
    </row>
    <row r="472" spans="1:6" ht="15.75" thickBot="1" x14ac:dyDescent="0.3">
      <c r="A472" s="4" t="s">
        <v>48</v>
      </c>
      <c r="B472" s="45">
        <v>600</v>
      </c>
      <c r="C472" s="89"/>
      <c r="D472" s="83"/>
      <c r="E472" s="84"/>
      <c r="F472" s="85"/>
    </row>
    <row r="473" spans="1:6" ht="15.75" thickBot="1" x14ac:dyDescent="0.3">
      <c r="A473" s="8" t="s">
        <v>1</v>
      </c>
      <c r="B473" s="49" t="s">
        <v>1</v>
      </c>
      <c r="C473" s="49"/>
      <c r="D473" s="90"/>
      <c r="E473" s="90"/>
      <c r="F473" s="90"/>
    </row>
    <row r="474" spans="1:6" ht="15.75" thickBot="1" x14ac:dyDescent="0.3">
      <c r="A474" s="4" t="s">
        <v>58</v>
      </c>
      <c r="B474" s="45" t="s">
        <v>489</v>
      </c>
      <c r="C474" s="89"/>
      <c r="D474" s="78" t="s">
        <v>1</v>
      </c>
      <c r="E474" s="79"/>
      <c r="F474" s="80"/>
    </row>
    <row r="475" spans="1:6" ht="15.75" thickBot="1" x14ac:dyDescent="0.3">
      <c r="A475" s="2" t="s">
        <v>44</v>
      </c>
      <c r="B475" s="53" t="s">
        <v>45</v>
      </c>
      <c r="C475" s="53"/>
      <c r="D475" s="91" t="s">
        <v>46</v>
      </c>
      <c r="E475" s="91"/>
      <c r="F475" s="91"/>
    </row>
    <row r="476" spans="1:6" x14ac:dyDescent="0.25">
      <c r="A476" s="3" t="s">
        <v>283</v>
      </c>
      <c r="B476" s="45"/>
      <c r="C476" s="89"/>
      <c r="D476" s="86"/>
      <c r="E476" s="87"/>
      <c r="F476" s="88"/>
    </row>
    <row r="477" spans="1:6" x14ac:dyDescent="0.25">
      <c r="A477" s="4" t="s">
        <v>47</v>
      </c>
      <c r="B477" s="45">
        <v>1</v>
      </c>
      <c r="C477" s="89"/>
      <c r="D477" s="81">
        <f>B477</f>
        <v>1</v>
      </c>
      <c r="E477" s="58"/>
      <c r="F477" s="82"/>
    </row>
    <row r="478" spans="1:6" ht="15.75" thickBot="1" x14ac:dyDescent="0.3">
      <c r="A478" s="4" t="s">
        <v>48</v>
      </c>
      <c r="B478" s="45">
        <v>600</v>
      </c>
      <c r="C478" s="89"/>
      <c r="D478" s="83"/>
      <c r="E478" s="84"/>
      <c r="F478" s="85"/>
    </row>
    <row r="479" spans="1:6" ht="15.75" thickBot="1" x14ac:dyDescent="0.3">
      <c r="A479" s="8" t="s">
        <v>1</v>
      </c>
      <c r="B479" s="49" t="s">
        <v>1</v>
      </c>
      <c r="C479" s="49"/>
      <c r="D479" s="90"/>
      <c r="E479" s="90"/>
      <c r="F479" s="90"/>
    </row>
    <row r="480" spans="1:6" ht="15.75" thickBot="1" x14ac:dyDescent="0.3">
      <c r="A480" s="4" t="s">
        <v>58</v>
      </c>
      <c r="B480" s="45" t="s">
        <v>490</v>
      </c>
      <c r="C480" s="89"/>
      <c r="D480" s="78" t="s">
        <v>1</v>
      </c>
      <c r="E480" s="79"/>
      <c r="F480" s="80"/>
    </row>
    <row r="481" spans="1:6" ht="15.75" thickBot="1" x14ac:dyDescent="0.3">
      <c r="A481" s="2" t="s">
        <v>44</v>
      </c>
      <c r="B481" s="53" t="s">
        <v>45</v>
      </c>
      <c r="C481" s="53"/>
      <c r="D481" s="91" t="s">
        <v>46</v>
      </c>
      <c r="E481" s="91"/>
      <c r="F481" s="91"/>
    </row>
    <row r="482" spans="1:6" x14ac:dyDescent="0.25">
      <c r="A482" s="3" t="s">
        <v>283</v>
      </c>
      <c r="B482" s="45"/>
      <c r="C482" s="89"/>
      <c r="D482" s="86"/>
      <c r="E482" s="87"/>
      <c r="F482" s="88"/>
    </row>
    <row r="483" spans="1:6" x14ac:dyDescent="0.25">
      <c r="A483" s="4" t="s">
        <v>47</v>
      </c>
      <c r="B483" s="45">
        <v>1</v>
      </c>
      <c r="C483" s="89"/>
      <c r="D483" s="81">
        <f>B483</f>
        <v>1</v>
      </c>
      <c r="E483" s="58"/>
      <c r="F483" s="82"/>
    </row>
    <row r="484" spans="1:6" ht="15.75" thickBot="1" x14ac:dyDescent="0.3">
      <c r="A484" s="4" t="s">
        <v>48</v>
      </c>
      <c r="B484" s="45">
        <v>600</v>
      </c>
      <c r="C484" s="89"/>
      <c r="D484" s="83"/>
      <c r="E484" s="84"/>
      <c r="F484" s="85"/>
    </row>
    <row r="485" spans="1:6" ht="15.75" thickBot="1" x14ac:dyDescent="0.3">
      <c r="A485" s="8" t="s">
        <v>1</v>
      </c>
      <c r="B485" s="49" t="s">
        <v>1</v>
      </c>
      <c r="C485" s="49"/>
      <c r="D485" s="90"/>
      <c r="E485" s="90"/>
      <c r="F485" s="90"/>
    </row>
    <row r="486" spans="1:6" ht="15.75" thickBot="1" x14ac:dyDescent="0.3">
      <c r="A486" s="4" t="s">
        <v>58</v>
      </c>
      <c r="B486" s="45" t="s">
        <v>491</v>
      </c>
      <c r="C486" s="89"/>
      <c r="D486" s="78" t="s">
        <v>1</v>
      </c>
      <c r="E486" s="79"/>
      <c r="F486" s="80"/>
    </row>
    <row r="487" spans="1:6" ht="15.75" thickBot="1" x14ac:dyDescent="0.3">
      <c r="A487" s="2" t="s">
        <v>44</v>
      </c>
      <c r="B487" s="53" t="s">
        <v>45</v>
      </c>
      <c r="C487" s="53"/>
      <c r="D487" s="91" t="s">
        <v>46</v>
      </c>
      <c r="E487" s="91"/>
      <c r="F487" s="91"/>
    </row>
    <row r="488" spans="1:6" x14ac:dyDescent="0.25">
      <c r="A488" s="3" t="s">
        <v>283</v>
      </c>
      <c r="B488" s="45"/>
      <c r="C488" s="89"/>
      <c r="D488" s="86"/>
      <c r="E488" s="87"/>
      <c r="F488" s="88"/>
    </row>
    <row r="489" spans="1:6" x14ac:dyDescent="0.25">
      <c r="A489" s="4" t="s">
        <v>47</v>
      </c>
      <c r="B489" s="45">
        <v>2</v>
      </c>
      <c r="C489" s="89"/>
      <c r="D489" s="81">
        <f>B489</f>
        <v>2</v>
      </c>
      <c r="E489" s="58"/>
      <c r="F489" s="82"/>
    </row>
    <row r="490" spans="1:6" ht="15.75" thickBot="1" x14ac:dyDescent="0.3">
      <c r="A490" s="4" t="s">
        <v>48</v>
      </c>
      <c r="B490" s="45">
        <v>600</v>
      </c>
      <c r="C490" s="89"/>
      <c r="D490" s="83"/>
      <c r="E490" s="84"/>
      <c r="F490" s="85"/>
    </row>
    <row r="491" spans="1:6" ht="15.75" thickBot="1" x14ac:dyDescent="0.3">
      <c r="A491" s="8" t="s">
        <v>1</v>
      </c>
      <c r="B491" s="49" t="s">
        <v>1</v>
      </c>
      <c r="C491" s="49"/>
      <c r="D491" s="49"/>
      <c r="E491" s="49"/>
      <c r="F491" s="49"/>
    </row>
    <row r="492" spans="1:6" ht="15.75" thickBot="1" x14ac:dyDescent="0.3">
      <c r="A492" s="4" t="s">
        <v>58</v>
      </c>
      <c r="B492" s="45" t="s">
        <v>492</v>
      </c>
      <c r="C492" s="45"/>
      <c r="D492" s="78" t="s">
        <v>1</v>
      </c>
      <c r="E492" s="79"/>
      <c r="F492" s="80"/>
    </row>
    <row r="493" spans="1:6" ht="15.75" thickBot="1" x14ac:dyDescent="0.3">
      <c r="A493" s="2" t="s">
        <v>44</v>
      </c>
      <c r="B493" s="53" t="s">
        <v>45</v>
      </c>
      <c r="C493" s="53"/>
      <c r="D493" s="53" t="s">
        <v>46</v>
      </c>
      <c r="E493" s="53"/>
      <c r="F493" s="53"/>
    </row>
    <row r="494" spans="1:6" x14ac:dyDescent="0.25">
      <c r="A494" s="3" t="s">
        <v>339</v>
      </c>
      <c r="B494" s="45"/>
      <c r="C494" s="45"/>
      <c r="D494" s="86"/>
      <c r="E494" s="87"/>
      <c r="F494" s="88"/>
    </row>
    <row r="495" spans="1:6" x14ac:dyDescent="0.25">
      <c r="A495" s="4" t="s">
        <v>47</v>
      </c>
      <c r="B495" s="45">
        <v>10</v>
      </c>
      <c r="C495" s="45"/>
      <c r="D495" s="81">
        <f>B495</f>
        <v>10</v>
      </c>
      <c r="E495" s="58"/>
      <c r="F495" s="82"/>
    </row>
    <row r="496" spans="1:6" ht="15.75" thickBot="1" x14ac:dyDescent="0.3">
      <c r="A496" s="4" t="s">
        <v>48</v>
      </c>
      <c r="B496" s="45">
        <v>20</v>
      </c>
      <c r="C496" s="45"/>
      <c r="D496" s="83"/>
      <c r="E496" s="84"/>
      <c r="F496" s="85"/>
    </row>
    <row r="497" spans="1:6" ht="15.75" thickBot="1" x14ac:dyDescent="0.3">
      <c r="A497" s="8" t="s">
        <v>1</v>
      </c>
      <c r="B497" s="49" t="s">
        <v>1</v>
      </c>
      <c r="C497" s="49"/>
      <c r="D497" s="49"/>
      <c r="E497" s="49"/>
      <c r="F497" s="49"/>
    </row>
    <row r="498" spans="1:6" ht="15.75" thickBot="1" x14ac:dyDescent="0.3">
      <c r="A498" s="4" t="s">
        <v>58</v>
      </c>
      <c r="B498" s="45" t="s">
        <v>493</v>
      </c>
      <c r="C498" s="45"/>
      <c r="D498" s="78" t="s">
        <v>1</v>
      </c>
      <c r="E498" s="79"/>
      <c r="F498" s="80"/>
    </row>
    <row r="499" spans="1:6" ht="15.75" thickBot="1" x14ac:dyDescent="0.3">
      <c r="A499" s="2" t="s">
        <v>44</v>
      </c>
      <c r="B499" s="53" t="s">
        <v>45</v>
      </c>
      <c r="C499" s="53"/>
      <c r="D499" s="53" t="s">
        <v>46</v>
      </c>
      <c r="E499" s="53"/>
      <c r="F499" s="53"/>
    </row>
    <row r="500" spans="1:6" x14ac:dyDescent="0.25">
      <c r="A500" s="3" t="s">
        <v>339</v>
      </c>
      <c r="B500" s="45"/>
      <c r="C500" s="45"/>
      <c r="D500" s="86"/>
      <c r="E500" s="87"/>
      <c r="F500" s="88"/>
    </row>
    <row r="501" spans="1:6" x14ac:dyDescent="0.25">
      <c r="A501" s="4" t="s">
        <v>47</v>
      </c>
      <c r="B501" s="45">
        <v>10</v>
      </c>
      <c r="C501" s="45"/>
      <c r="D501" s="81">
        <f>B501</f>
        <v>10</v>
      </c>
      <c r="E501" s="58"/>
      <c r="F501" s="82"/>
    </row>
    <row r="502" spans="1:6" ht="15.75" thickBot="1" x14ac:dyDescent="0.3">
      <c r="A502" s="4" t="s">
        <v>48</v>
      </c>
      <c r="B502" s="45">
        <v>20</v>
      </c>
      <c r="C502" s="45"/>
      <c r="D502" s="83"/>
      <c r="E502" s="84"/>
      <c r="F502" s="85"/>
    </row>
    <row r="503" spans="1:6" ht="15.75" thickBot="1" x14ac:dyDescent="0.3">
      <c r="A503" s="8" t="s">
        <v>1</v>
      </c>
      <c r="B503" s="49" t="s">
        <v>1</v>
      </c>
      <c r="C503" s="49"/>
      <c r="D503" s="49"/>
      <c r="E503" s="49"/>
      <c r="F503" s="49"/>
    </row>
    <row r="504" spans="1:6" ht="15.75" thickBot="1" x14ac:dyDescent="0.3">
      <c r="A504" s="4" t="s">
        <v>58</v>
      </c>
      <c r="B504" s="45" t="s">
        <v>494</v>
      </c>
      <c r="C504" s="45"/>
      <c r="D504" s="78" t="s">
        <v>1</v>
      </c>
      <c r="E504" s="79"/>
      <c r="F504" s="80"/>
    </row>
    <row r="505" spans="1:6" ht="15.75" thickBot="1" x14ac:dyDescent="0.3">
      <c r="A505" s="2" t="s">
        <v>44</v>
      </c>
      <c r="B505" s="53" t="s">
        <v>45</v>
      </c>
      <c r="C505" s="53"/>
      <c r="D505" s="53" t="s">
        <v>46</v>
      </c>
      <c r="E505" s="53"/>
      <c r="F505" s="53"/>
    </row>
    <row r="506" spans="1:6" x14ac:dyDescent="0.25">
      <c r="A506" s="3" t="s">
        <v>339</v>
      </c>
      <c r="B506" s="45"/>
      <c r="C506" s="45"/>
      <c r="D506" s="86"/>
      <c r="E506" s="87"/>
      <c r="F506" s="88"/>
    </row>
    <row r="507" spans="1:6" x14ac:dyDescent="0.25">
      <c r="A507" s="4" t="s">
        <v>47</v>
      </c>
      <c r="B507" s="45">
        <v>10</v>
      </c>
      <c r="C507" s="45"/>
      <c r="D507" s="81">
        <f>B507</f>
        <v>10</v>
      </c>
      <c r="E507" s="58"/>
      <c r="F507" s="82"/>
    </row>
    <row r="508" spans="1:6" ht="15.75" thickBot="1" x14ac:dyDescent="0.3">
      <c r="A508" s="4" t="s">
        <v>48</v>
      </c>
      <c r="B508" s="45">
        <v>20</v>
      </c>
      <c r="C508" s="45"/>
      <c r="D508" s="83"/>
      <c r="E508" s="84"/>
      <c r="F508" s="85"/>
    </row>
    <row r="509" spans="1:6" ht="15.75" thickBot="1" x14ac:dyDescent="0.3">
      <c r="A509" s="8" t="s">
        <v>1</v>
      </c>
      <c r="B509" s="49" t="s">
        <v>1</v>
      </c>
      <c r="C509" s="49"/>
      <c r="D509" s="49"/>
      <c r="E509" s="49"/>
      <c r="F509" s="49"/>
    </row>
    <row r="510" spans="1:6" ht="15.75" thickBot="1" x14ac:dyDescent="0.3">
      <c r="A510" s="4" t="s">
        <v>58</v>
      </c>
      <c r="B510" s="45" t="s">
        <v>495</v>
      </c>
      <c r="C510" s="45"/>
      <c r="D510" s="78" t="s">
        <v>1</v>
      </c>
      <c r="E510" s="79"/>
      <c r="F510" s="80"/>
    </row>
    <row r="511" spans="1:6" ht="15.75" thickBot="1" x14ac:dyDescent="0.3">
      <c r="A511" s="2" t="s">
        <v>44</v>
      </c>
      <c r="B511" s="53" t="s">
        <v>45</v>
      </c>
      <c r="C511" s="53"/>
      <c r="D511" s="53" t="s">
        <v>46</v>
      </c>
      <c r="E511" s="53"/>
      <c r="F511" s="53"/>
    </row>
    <row r="512" spans="1:6" x14ac:dyDescent="0.25">
      <c r="A512" s="3" t="s">
        <v>343</v>
      </c>
      <c r="B512" s="45"/>
      <c r="C512" s="45"/>
      <c r="D512" s="86"/>
      <c r="E512" s="87"/>
      <c r="F512" s="88"/>
    </row>
    <row r="513" spans="1:6" x14ac:dyDescent="0.25">
      <c r="A513" s="4" t="s">
        <v>47</v>
      </c>
      <c r="B513" s="45">
        <v>10</v>
      </c>
      <c r="C513" s="45"/>
      <c r="D513" s="81">
        <f>B513</f>
        <v>10</v>
      </c>
      <c r="E513" s="58"/>
      <c r="F513" s="82"/>
    </row>
    <row r="514" spans="1:6" ht="15.75" thickBot="1" x14ac:dyDescent="0.3">
      <c r="A514" s="4" t="s">
        <v>48</v>
      </c>
      <c r="B514" s="45">
        <v>25</v>
      </c>
      <c r="C514" s="45"/>
      <c r="D514" s="83"/>
      <c r="E514" s="84"/>
      <c r="F514" s="85"/>
    </row>
    <row r="515" spans="1:6" ht="15.75" thickBot="1" x14ac:dyDescent="0.3">
      <c r="A515" s="8" t="s">
        <v>1</v>
      </c>
      <c r="B515" s="49" t="s">
        <v>1</v>
      </c>
      <c r="C515" s="49"/>
      <c r="D515" s="49"/>
      <c r="E515" s="49"/>
      <c r="F515" s="49"/>
    </row>
    <row r="516" spans="1:6" ht="15.75" thickBot="1" x14ac:dyDescent="0.3">
      <c r="A516" s="4" t="s">
        <v>58</v>
      </c>
      <c r="B516" s="45" t="s">
        <v>496</v>
      </c>
      <c r="C516" s="45"/>
      <c r="D516" s="78" t="s">
        <v>1</v>
      </c>
      <c r="E516" s="79"/>
      <c r="F516" s="80"/>
    </row>
    <row r="517" spans="1:6" ht="15.75" thickBot="1" x14ac:dyDescent="0.3">
      <c r="A517" s="2" t="s">
        <v>44</v>
      </c>
      <c r="B517" s="53" t="s">
        <v>45</v>
      </c>
      <c r="C517" s="53"/>
      <c r="D517" s="53" t="s">
        <v>46</v>
      </c>
      <c r="E517" s="53"/>
      <c r="F517" s="53"/>
    </row>
    <row r="518" spans="1:6" x14ac:dyDescent="0.25">
      <c r="A518" s="3" t="s">
        <v>343</v>
      </c>
      <c r="B518" s="45"/>
      <c r="C518" s="45"/>
      <c r="D518" s="86"/>
      <c r="E518" s="87"/>
      <c r="F518" s="88"/>
    </row>
    <row r="519" spans="1:6" x14ac:dyDescent="0.25">
      <c r="A519" s="4" t="s">
        <v>47</v>
      </c>
      <c r="B519" s="45">
        <v>10</v>
      </c>
      <c r="C519" s="45"/>
      <c r="D519" s="81">
        <f>B519</f>
        <v>10</v>
      </c>
      <c r="E519" s="58"/>
      <c r="F519" s="82"/>
    </row>
    <row r="520" spans="1:6" ht="15.75" thickBot="1" x14ac:dyDescent="0.3">
      <c r="A520" s="4" t="s">
        <v>48</v>
      </c>
      <c r="B520" s="45">
        <v>25</v>
      </c>
      <c r="C520" s="45"/>
      <c r="D520" s="83"/>
      <c r="E520" s="84"/>
      <c r="F520" s="85"/>
    </row>
    <row r="521" spans="1:6" ht="15.75" thickBot="1" x14ac:dyDescent="0.3">
      <c r="A521" s="8" t="s">
        <v>1</v>
      </c>
      <c r="B521" s="49" t="s">
        <v>1</v>
      </c>
      <c r="C521" s="49"/>
      <c r="D521" s="49"/>
      <c r="E521" s="49"/>
      <c r="F521" s="49"/>
    </row>
    <row r="522" spans="1:6" ht="15.75" thickBot="1" x14ac:dyDescent="0.3">
      <c r="A522" s="4" t="s">
        <v>58</v>
      </c>
      <c r="B522" s="45" t="s">
        <v>497</v>
      </c>
      <c r="C522" s="45"/>
      <c r="D522" s="78" t="s">
        <v>1</v>
      </c>
      <c r="E522" s="79"/>
      <c r="F522" s="80"/>
    </row>
    <row r="523" spans="1:6" ht="15.75" thickBot="1" x14ac:dyDescent="0.3">
      <c r="A523" s="2" t="s">
        <v>44</v>
      </c>
      <c r="B523" s="53" t="s">
        <v>45</v>
      </c>
      <c r="C523" s="53"/>
      <c r="D523" s="53" t="s">
        <v>46</v>
      </c>
      <c r="E523" s="53"/>
      <c r="F523" s="53"/>
    </row>
    <row r="524" spans="1:6" x14ac:dyDescent="0.25">
      <c r="A524" s="3" t="s">
        <v>343</v>
      </c>
      <c r="B524" s="45"/>
      <c r="C524" s="45"/>
      <c r="D524" s="86"/>
      <c r="E524" s="87"/>
      <c r="F524" s="88"/>
    </row>
    <row r="525" spans="1:6" x14ac:dyDescent="0.25">
      <c r="A525" s="4" t="s">
        <v>47</v>
      </c>
      <c r="B525" s="45">
        <v>10</v>
      </c>
      <c r="C525" s="45"/>
      <c r="D525" s="81">
        <f>B525</f>
        <v>10</v>
      </c>
      <c r="E525" s="58"/>
      <c r="F525" s="82"/>
    </row>
    <row r="526" spans="1:6" ht="15.75" thickBot="1" x14ac:dyDescent="0.3">
      <c r="A526" s="4" t="s">
        <v>48</v>
      </c>
      <c r="B526" s="45">
        <v>25</v>
      </c>
      <c r="C526" s="45"/>
      <c r="D526" s="83"/>
      <c r="E526" s="84"/>
      <c r="F526" s="85"/>
    </row>
    <row r="527" spans="1:6" ht="15.75" thickBot="1" x14ac:dyDescent="0.3">
      <c r="A527" s="8" t="s">
        <v>1</v>
      </c>
      <c r="B527" s="49" t="s">
        <v>1</v>
      </c>
      <c r="C527" s="49"/>
      <c r="D527" s="49"/>
      <c r="E527" s="49"/>
      <c r="F527" s="49"/>
    </row>
    <row r="528" spans="1:6" ht="15.75" thickBot="1" x14ac:dyDescent="0.3">
      <c r="A528" s="4" t="s">
        <v>58</v>
      </c>
      <c r="B528" s="45" t="s">
        <v>498</v>
      </c>
      <c r="C528" s="45"/>
      <c r="D528" s="78" t="s">
        <v>1</v>
      </c>
      <c r="E528" s="79"/>
      <c r="F528" s="80"/>
    </row>
    <row r="529" spans="1:6" ht="15.75" thickBot="1" x14ac:dyDescent="0.3">
      <c r="A529" s="2" t="s">
        <v>44</v>
      </c>
      <c r="B529" s="53" t="s">
        <v>45</v>
      </c>
      <c r="C529" s="53"/>
      <c r="D529" s="53" t="s">
        <v>46</v>
      </c>
      <c r="E529" s="53"/>
      <c r="F529" s="53"/>
    </row>
    <row r="530" spans="1:6" x14ac:dyDescent="0.25">
      <c r="A530" s="3" t="s">
        <v>347</v>
      </c>
      <c r="B530" s="45"/>
      <c r="C530" s="45"/>
      <c r="D530" s="86"/>
      <c r="E530" s="87"/>
      <c r="F530" s="88"/>
    </row>
    <row r="531" spans="1:6" x14ac:dyDescent="0.25">
      <c r="A531" s="4" t="s">
        <v>47</v>
      </c>
      <c r="B531" s="45">
        <v>8</v>
      </c>
      <c r="C531" s="45"/>
      <c r="D531" s="81">
        <f>B531</f>
        <v>8</v>
      </c>
      <c r="E531" s="58"/>
      <c r="F531" s="82"/>
    </row>
    <row r="532" spans="1:6" ht="15.75" thickBot="1" x14ac:dyDescent="0.3">
      <c r="A532" s="4" t="s">
        <v>48</v>
      </c>
      <c r="B532" s="45">
        <v>35</v>
      </c>
      <c r="C532" s="45"/>
      <c r="D532" s="83"/>
      <c r="E532" s="84"/>
      <c r="F532" s="85"/>
    </row>
    <row r="533" spans="1:6" ht="15.75" thickBot="1" x14ac:dyDescent="0.3">
      <c r="A533" s="8" t="s">
        <v>1</v>
      </c>
      <c r="B533" s="49" t="s">
        <v>1</v>
      </c>
      <c r="C533" s="49"/>
      <c r="D533" s="49"/>
      <c r="E533" s="49"/>
      <c r="F533" s="49"/>
    </row>
    <row r="534" spans="1:6" ht="15.75" thickBot="1" x14ac:dyDescent="0.3">
      <c r="A534" s="4" t="s">
        <v>58</v>
      </c>
      <c r="B534" s="45" t="s">
        <v>499</v>
      </c>
      <c r="C534" s="45"/>
      <c r="D534" s="78" t="s">
        <v>1</v>
      </c>
      <c r="E534" s="79"/>
      <c r="F534" s="80"/>
    </row>
    <row r="535" spans="1:6" ht="15.75" thickBot="1" x14ac:dyDescent="0.3">
      <c r="A535" s="2" t="s">
        <v>44</v>
      </c>
      <c r="B535" s="53" t="s">
        <v>45</v>
      </c>
      <c r="C535" s="53"/>
      <c r="D535" s="53" t="s">
        <v>46</v>
      </c>
      <c r="E535" s="53"/>
      <c r="F535" s="53"/>
    </row>
    <row r="536" spans="1:6" x14ac:dyDescent="0.25">
      <c r="A536" s="3" t="s">
        <v>349</v>
      </c>
      <c r="B536" s="45"/>
      <c r="C536" s="45"/>
      <c r="D536" s="86"/>
      <c r="E536" s="87"/>
      <c r="F536" s="88"/>
    </row>
    <row r="537" spans="1:6" x14ac:dyDescent="0.25">
      <c r="A537" s="4" t="s">
        <v>47</v>
      </c>
      <c r="B537" s="45">
        <v>5</v>
      </c>
      <c r="C537" s="45"/>
      <c r="D537" s="81">
        <f>B537</f>
        <v>5</v>
      </c>
      <c r="E537" s="58"/>
      <c r="F537" s="82"/>
    </row>
    <row r="538" spans="1:6" ht="15.75" thickBot="1" x14ac:dyDescent="0.3">
      <c r="A538" s="4" t="s">
        <v>48</v>
      </c>
      <c r="B538" s="45">
        <v>9</v>
      </c>
      <c r="C538" s="45"/>
      <c r="D538" s="83"/>
      <c r="E538" s="84"/>
      <c r="F538" s="85"/>
    </row>
    <row r="539" spans="1:6" ht="15.75" thickBot="1" x14ac:dyDescent="0.3">
      <c r="A539" s="8" t="s">
        <v>1</v>
      </c>
      <c r="B539" s="49" t="s">
        <v>1</v>
      </c>
      <c r="C539" s="49"/>
      <c r="D539" s="49"/>
      <c r="E539" s="49"/>
      <c r="F539" s="49"/>
    </row>
    <row r="540" spans="1:6" ht="15.75" thickBot="1" x14ac:dyDescent="0.3">
      <c r="A540" s="4" t="s">
        <v>58</v>
      </c>
      <c r="B540" s="45" t="s">
        <v>500</v>
      </c>
      <c r="C540" s="45"/>
      <c r="D540" s="78" t="s">
        <v>1</v>
      </c>
      <c r="E540" s="79"/>
      <c r="F540" s="80"/>
    </row>
    <row r="541" spans="1:6" ht="15.75" thickBot="1" x14ac:dyDescent="0.3">
      <c r="A541" s="2" t="s">
        <v>44</v>
      </c>
      <c r="B541" s="53" t="s">
        <v>45</v>
      </c>
      <c r="C541" s="53"/>
      <c r="D541" s="53" t="s">
        <v>46</v>
      </c>
      <c r="E541" s="53"/>
      <c r="F541" s="53"/>
    </row>
    <row r="542" spans="1:6" x14ac:dyDescent="0.25">
      <c r="A542" s="3" t="s">
        <v>351</v>
      </c>
      <c r="B542" s="45"/>
      <c r="C542" s="45"/>
      <c r="D542" s="86"/>
      <c r="E542" s="87"/>
      <c r="F542" s="88"/>
    </row>
    <row r="543" spans="1:6" x14ac:dyDescent="0.25">
      <c r="A543" s="4" t="s">
        <v>47</v>
      </c>
      <c r="B543" s="45">
        <v>5</v>
      </c>
      <c r="C543" s="45"/>
      <c r="D543" s="81">
        <f>B543</f>
        <v>5</v>
      </c>
      <c r="E543" s="58"/>
      <c r="F543" s="82"/>
    </row>
    <row r="544" spans="1:6" ht="15.75" thickBot="1" x14ac:dyDescent="0.3">
      <c r="A544" s="4" t="s">
        <v>48</v>
      </c>
      <c r="B544" s="45">
        <v>10</v>
      </c>
      <c r="C544" s="45"/>
      <c r="D544" s="83"/>
      <c r="E544" s="84"/>
      <c r="F544" s="85"/>
    </row>
    <row r="545" spans="1:6" ht="15.75" thickBot="1" x14ac:dyDescent="0.3">
      <c r="A545" s="8" t="s">
        <v>1</v>
      </c>
      <c r="B545" s="49" t="s">
        <v>1</v>
      </c>
      <c r="C545" s="49"/>
      <c r="D545" s="49"/>
      <c r="E545" s="49"/>
      <c r="F545" s="49"/>
    </row>
    <row r="546" spans="1:6" ht="15.75" thickBot="1" x14ac:dyDescent="0.3">
      <c r="A546" s="4" t="s">
        <v>58</v>
      </c>
      <c r="B546" s="45" t="s">
        <v>501</v>
      </c>
      <c r="C546" s="45"/>
      <c r="D546" s="78" t="s">
        <v>1</v>
      </c>
      <c r="E546" s="79"/>
      <c r="F546" s="80"/>
    </row>
    <row r="547" spans="1:6" ht="15.75" thickBot="1" x14ac:dyDescent="0.3">
      <c r="A547" s="2" t="s">
        <v>44</v>
      </c>
      <c r="B547" s="53" t="s">
        <v>45</v>
      </c>
      <c r="C547" s="53"/>
      <c r="D547" s="53" t="s">
        <v>46</v>
      </c>
      <c r="E547" s="53"/>
      <c r="F547" s="53"/>
    </row>
    <row r="548" spans="1:6" x14ac:dyDescent="0.25">
      <c r="A548" s="3" t="s">
        <v>353</v>
      </c>
      <c r="B548" s="45"/>
      <c r="C548" s="45"/>
      <c r="D548" s="86"/>
      <c r="E548" s="87"/>
      <c r="F548" s="88"/>
    </row>
    <row r="549" spans="1:6" x14ac:dyDescent="0.25">
      <c r="A549" s="4" t="s">
        <v>47</v>
      </c>
      <c r="B549" s="45">
        <v>3</v>
      </c>
      <c r="C549" s="45"/>
      <c r="D549" s="81">
        <f>B549</f>
        <v>3</v>
      </c>
      <c r="E549" s="58"/>
      <c r="F549" s="82"/>
    </row>
    <row r="550" spans="1:6" ht="15.75" thickBot="1" x14ac:dyDescent="0.3">
      <c r="A550" s="4" t="s">
        <v>48</v>
      </c>
      <c r="B550" s="45">
        <v>50</v>
      </c>
      <c r="C550" s="45"/>
      <c r="D550" s="83"/>
      <c r="E550" s="84"/>
      <c r="F550" s="85"/>
    </row>
    <row r="551" spans="1:6" ht="15.75" thickBot="1" x14ac:dyDescent="0.3">
      <c r="A551" s="8" t="s">
        <v>1</v>
      </c>
      <c r="B551" s="49" t="s">
        <v>1</v>
      </c>
      <c r="C551" s="49"/>
      <c r="D551" s="49"/>
      <c r="E551" s="49"/>
      <c r="F551" s="49"/>
    </row>
    <row r="552" spans="1:6" ht="15.75" thickBot="1" x14ac:dyDescent="0.3">
      <c r="A552" s="4" t="s">
        <v>58</v>
      </c>
      <c r="B552" s="45" t="s">
        <v>502</v>
      </c>
      <c r="C552" s="45"/>
      <c r="D552" s="78" t="s">
        <v>1</v>
      </c>
      <c r="E552" s="79"/>
      <c r="F552" s="80"/>
    </row>
    <row r="553" spans="1:6" ht="15.75" thickBot="1" x14ac:dyDescent="0.3">
      <c r="A553" s="2" t="s">
        <v>44</v>
      </c>
      <c r="B553" s="53" t="s">
        <v>45</v>
      </c>
      <c r="C553" s="53"/>
      <c r="D553" s="53" t="s">
        <v>46</v>
      </c>
      <c r="E553" s="53"/>
      <c r="F553" s="53"/>
    </row>
    <row r="554" spans="1:6" x14ac:dyDescent="0.25">
      <c r="A554" s="3" t="s">
        <v>355</v>
      </c>
      <c r="B554" s="45"/>
      <c r="C554" s="45"/>
      <c r="D554" s="86"/>
      <c r="E554" s="87"/>
      <c r="F554" s="88"/>
    </row>
    <row r="555" spans="1:6" x14ac:dyDescent="0.25">
      <c r="A555" s="4" t="s">
        <v>47</v>
      </c>
      <c r="B555" s="45">
        <v>1</v>
      </c>
      <c r="C555" s="45"/>
      <c r="D555" s="81">
        <f>B555</f>
        <v>1</v>
      </c>
      <c r="E555" s="58"/>
      <c r="F555" s="82"/>
    </row>
    <row r="556" spans="1:6" ht="15.75" thickBot="1" x14ac:dyDescent="0.3">
      <c r="A556" s="4" t="s">
        <v>48</v>
      </c>
      <c r="B556" s="45">
        <v>20</v>
      </c>
      <c r="C556" s="45"/>
      <c r="D556" s="83"/>
      <c r="E556" s="84"/>
      <c r="F556" s="85"/>
    </row>
    <row r="557" spans="1:6" ht="15.75" thickBot="1" x14ac:dyDescent="0.3">
      <c r="A557" s="8" t="s">
        <v>1</v>
      </c>
      <c r="B557" s="49" t="s">
        <v>1</v>
      </c>
      <c r="C557" s="49"/>
      <c r="D557" s="49"/>
      <c r="E557" s="49"/>
      <c r="F557" s="49"/>
    </row>
    <row r="558" spans="1:6" ht="15.75" thickBot="1" x14ac:dyDescent="0.3">
      <c r="A558" s="4" t="s">
        <v>58</v>
      </c>
      <c r="B558" s="45" t="s">
        <v>503</v>
      </c>
      <c r="C558" s="45"/>
      <c r="D558" s="78" t="s">
        <v>1</v>
      </c>
      <c r="E558" s="79"/>
      <c r="F558" s="80"/>
    </row>
    <row r="559" spans="1:6" ht="15.75" thickBot="1" x14ac:dyDescent="0.3">
      <c r="A559" s="2" t="s">
        <v>44</v>
      </c>
      <c r="B559" s="53" t="s">
        <v>45</v>
      </c>
      <c r="C559" s="53"/>
      <c r="D559" s="53" t="s">
        <v>46</v>
      </c>
      <c r="E559" s="53"/>
      <c r="F559" s="53"/>
    </row>
    <row r="560" spans="1:6" x14ac:dyDescent="0.25">
      <c r="A560" s="3" t="s">
        <v>355</v>
      </c>
      <c r="B560" s="45"/>
      <c r="C560" s="45"/>
      <c r="D560" s="86"/>
      <c r="E560" s="87"/>
      <c r="F560" s="88"/>
    </row>
    <row r="561" spans="1:6" x14ac:dyDescent="0.25">
      <c r="A561" s="4" t="s">
        <v>47</v>
      </c>
      <c r="B561" s="45">
        <v>1</v>
      </c>
      <c r="C561" s="45"/>
      <c r="D561" s="81">
        <f>B561</f>
        <v>1</v>
      </c>
      <c r="E561" s="58"/>
      <c r="F561" s="82"/>
    </row>
    <row r="562" spans="1:6" ht="15.75" thickBot="1" x14ac:dyDescent="0.3">
      <c r="A562" s="4" t="s">
        <v>48</v>
      </c>
      <c r="B562" s="45">
        <v>20</v>
      </c>
      <c r="C562" s="45"/>
      <c r="D562" s="83"/>
      <c r="E562" s="84"/>
      <c r="F562" s="85"/>
    </row>
    <row r="563" spans="1:6" ht="15.75" thickBot="1" x14ac:dyDescent="0.3">
      <c r="A563" s="8" t="s">
        <v>1</v>
      </c>
      <c r="B563" s="49" t="s">
        <v>1</v>
      </c>
      <c r="C563" s="49"/>
      <c r="D563" s="49"/>
      <c r="E563" s="49"/>
      <c r="F563" s="49"/>
    </row>
    <row r="564" spans="1:6" ht="15.75" thickBot="1" x14ac:dyDescent="0.3">
      <c r="A564" s="4" t="s">
        <v>58</v>
      </c>
      <c r="B564" s="45" t="s">
        <v>504</v>
      </c>
      <c r="C564" s="45"/>
      <c r="D564" s="78" t="s">
        <v>1</v>
      </c>
      <c r="E564" s="79"/>
      <c r="F564" s="80"/>
    </row>
    <row r="565" spans="1:6" ht="15.75" thickBot="1" x14ac:dyDescent="0.3">
      <c r="A565" s="2" t="s">
        <v>44</v>
      </c>
      <c r="B565" s="53" t="s">
        <v>45</v>
      </c>
      <c r="C565" s="53"/>
      <c r="D565" s="53" t="s">
        <v>46</v>
      </c>
      <c r="E565" s="53"/>
      <c r="F565" s="53"/>
    </row>
    <row r="566" spans="1:6" x14ac:dyDescent="0.25">
      <c r="A566" s="3" t="s">
        <v>355</v>
      </c>
      <c r="B566" s="45"/>
      <c r="C566" s="45"/>
      <c r="D566" s="86"/>
      <c r="E566" s="87"/>
      <c r="F566" s="88"/>
    </row>
    <row r="567" spans="1:6" x14ac:dyDescent="0.25">
      <c r="A567" s="4" t="s">
        <v>505</v>
      </c>
      <c r="B567" s="45">
        <v>1</v>
      </c>
      <c r="C567" s="45"/>
      <c r="D567" s="81">
        <f>B567</f>
        <v>1</v>
      </c>
      <c r="E567" s="58"/>
      <c r="F567" s="82"/>
    </row>
    <row r="568" spans="1:6" ht="15.75" thickBot="1" x14ac:dyDescent="0.3">
      <c r="A568" s="4" t="s">
        <v>48</v>
      </c>
      <c r="B568" s="45">
        <v>20</v>
      </c>
      <c r="C568" s="45"/>
      <c r="D568" s="83"/>
      <c r="E568" s="84"/>
      <c r="F568" s="85"/>
    </row>
    <row r="569" spans="1:6" ht="15.75" thickBot="1" x14ac:dyDescent="0.3">
      <c r="A569" s="8" t="s">
        <v>1</v>
      </c>
      <c r="B569" s="49" t="s">
        <v>1</v>
      </c>
      <c r="C569" s="49"/>
      <c r="D569" s="49"/>
      <c r="E569" s="49"/>
      <c r="F569" s="49"/>
    </row>
    <row r="570" spans="1:6" ht="15.75" thickBot="1" x14ac:dyDescent="0.3">
      <c r="A570" s="4" t="s">
        <v>58</v>
      </c>
      <c r="B570" s="45" t="s">
        <v>657</v>
      </c>
      <c r="C570" s="45"/>
      <c r="D570" s="78" t="s">
        <v>1</v>
      </c>
      <c r="E570" s="79"/>
      <c r="F570" s="80"/>
    </row>
    <row r="571" spans="1:6" ht="15.75" thickBot="1" x14ac:dyDescent="0.3">
      <c r="A571" s="2" t="s">
        <v>44</v>
      </c>
      <c r="B571" s="53" t="s">
        <v>45</v>
      </c>
      <c r="C571" s="53"/>
      <c r="D571" s="53" t="s">
        <v>46</v>
      </c>
      <c r="E571" s="53"/>
      <c r="F571" s="53"/>
    </row>
    <row r="572" spans="1:6" x14ac:dyDescent="0.25">
      <c r="A572" s="3" t="s">
        <v>359</v>
      </c>
      <c r="B572" s="45"/>
      <c r="C572" s="45"/>
      <c r="D572" s="86"/>
      <c r="E572" s="87"/>
      <c r="F572" s="88"/>
    </row>
    <row r="573" spans="1:6" x14ac:dyDescent="0.25">
      <c r="A573" s="4" t="s">
        <v>47</v>
      </c>
      <c r="B573" s="45">
        <v>30</v>
      </c>
      <c r="C573" s="45"/>
      <c r="D573" s="81">
        <f>B573</f>
        <v>30</v>
      </c>
      <c r="E573" s="58"/>
      <c r="F573" s="82"/>
    </row>
    <row r="574" spans="1:6" ht="15.75" thickBot="1" x14ac:dyDescent="0.3">
      <c r="A574" s="4" t="s">
        <v>48</v>
      </c>
      <c r="B574" s="45">
        <v>145</v>
      </c>
      <c r="C574" s="45"/>
      <c r="D574" s="83"/>
      <c r="E574" s="84"/>
      <c r="F574" s="85"/>
    </row>
    <row r="575" spans="1:6" ht="15.75" thickBot="1" x14ac:dyDescent="0.3">
      <c r="A575" s="8" t="s">
        <v>1</v>
      </c>
      <c r="B575" s="49" t="s">
        <v>1</v>
      </c>
      <c r="C575" s="49"/>
      <c r="D575" s="49"/>
      <c r="E575" s="49"/>
      <c r="F575" s="49"/>
    </row>
    <row r="576" spans="1:6" ht="15.75" thickBot="1" x14ac:dyDescent="0.3">
      <c r="A576" s="4" t="s">
        <v>58</v>
      </c>
      <c r="B576" s="45" t="s">
        <v>506</v>
      </c>
      <c r="C576" s="45"/>
      <c r="D576" s="78" t="s">
        <v>1</v>
      </c>
      <c r="E576" s="79"/>
      <c r="F576" s="80"/>
    </row>
    <row r="577" spans="1:6" ht="15.75" thickBot="1" x14ac:dyDescent="0.3">
      <c r="A577" s="2" t="s">
        <v>44</v>
      </c>
      <c r="B577" s="53" t="s">
        <v>45</v>
      </c>
      <c r="C577" s="53"/>
      <c r="D577" s="53" t="s">
        <v>46</v>
      </c>
      <c r="E577" s="53"/>
      <c r="F577" s="53"/>
    </row>
    <row r="578" spans="1:6" x14ac:dyDescent="0.25">
      <c r="A578" s="3" t="s">
        <v>361</v>
      </c>
      <c r="B578" s="45"/>
      <c r="C578" s="45"/>
      <c r="D578" s="86"/>
      <c r="E578" s="87"/>
      <c r="F578" s="88"/>
    </row>
    <row r="579" spans="1:6" x14ac:dyDescent="0.25">
      <c r="A579" s="4" t="s">
        <v>47</v>
      </c>
      <c r="B579" s="45">
        <v>2</v>
      </c>
      <c r="C579" s="45"/>
      <c r="D579" s="81">
        <f>B579</f>
        <v>2</v>
      </c>
      <c r="E579" s="58"/>
      <c r="F579" s="82"/>
    </row>
    <row r="580" spans="1:6" ht="15.75" thickBot="1" x14ac:dyDescent="0.3">
      <c r="A580" s="4" t="s">
        <v>48</v>
      </c>
      <c r="B580" s="45">
        <v>150</v>
      </c>
      <c r="C580" s="45"/>
      <c r="D580" s="83"/>
      <c r="E580" s="84"/>
      <c r="F580" s="85"/>
    </row>
    <row r="581" spans="1:6" ht="15.75" thickBot="1" x14ac:dyDescent="0.3">
      <c r="A581" s="8" t="s">
        <v>1</v>
      </c>
      <c r="B581" s="49" t="s">
        <v>1</v>
      </c>
      <c r="C581" s="49"/>
      <c r="D581" s="49"/>
      <c r="E581" s="49"/>
      <c r="F581" s="49"/>
    </row>
    <row r="582" spans="1:6" ht="15.75" thickBot="1" x14ac:dyDescent="0.3">
      <c r="A582" s="4" t="s">
        <v>58</v>
      </c>
      <c r="B582" s="45" t="s">
        <v>507</v>
      </c>
      <c r="C582" s="45"/>
      <c r="D582" s="78" t="s">
        <v>1</v>
      </c>
      <c r="E582" s="79"/>
      <c r="F582" s="80"/>
    </row>
    <row r="583" spans="1:6" ht="15.75" thickBot="1" x14ac:dyDescent="0.3">
      <c r="A583" s="2" t="s">
        <v>44</v>
      </c>
      <c r="B583" s="53" t="s">
        <v>45</v>
      </c>
      <c r="C583" s="53"/>
      <c r="D583" s="53" t="s">
        <v>46</v>
      </c>
      <c r="E583" s="53"/>
      <c r="F583" s="53"/>
    </row>
    <row r="584" spans="1:6" x14ac:dyDescent="0.25">
      <c r="A584" s="3" t="s">
        <v>363</v>
      </c>
      <c r="B584" s="45"/>
      <c r="C584" s="45"/>
      <c r="D584" s="86"/>
      <c r="E584" s="87"/>
      <c r="F584" s="88"/>
    </row>
    <row r="585" spans="1:6" x14ac:dyDescent="0.25">
      <c r="A585" s="4" t="s">
        <v>445</v>
      </c>
      <c r="B585" s="45">
        <v>3</v>
      </c>
      <c r="C585" s="45"/>
      <c r="D585" s="81">
        <f>B585</f>
        <v>3</v>
      </c>
      <c r="E585" s="58"/>
      <c r="F585" s="82"/>
    </row>
    <row r="586" spans="1:6" ht="15.75" thickBot="1" x14ac:dyDescent="0.3">
      <c r="A586" s="4" t="s">
        <v>443</v>
      </c>
      <c r="B586" s="45">
        <v>120</v>
      </c>
      <c r="C586" s="45"/>
      <c r="D586" s="83"/>
      <c r="E586" s="84"/>
      <c r="F586" s="85"/>
    </row>
    <row r="587" spans="1:6" ht="15.75" thickBot="1" x14ac:dyDescent="0.3">
      <c r="A587" s="8" t="s">
        <v>1</v>
      </c>
      <c r="B587" s="49" t="s">
        <v>1</v>
      </c>
      <c r="C587" s="49"/>
      <c r="D587" s="49"/>
      <c r="E587" s="49"/>
      <c r="F587" s="49"/>
    </row>
    <row r="588" spans="1:6" ht="15.75" thickBot="1" x14ac:dyDescent="0.3">
      <c r="A588" s="4" t="s">
        <v>58</v>
      </c>
      <c r="B588" s="45" t="s">
        <v>508</v>
      </c>
      <c r="C588" s="45"/>
      <c r="D588" s="78" t="s">
        <v>1</v>
      </c>
      <c r="E588" s="79"/>
      <c r="F588" s="80"/>
    </row>
    <row r="589" spans="1:6" ht="15.75" thickBot="1" x14ac:dyDescent="0.3">
      <c r="A589" s="2" t="s">
        <v>44</v>
      </c>
      <c r="B589" s="53" t="s">
        <v>45</v>
      </c>
      <c r="C589" s="53"/>
      <c r="D589" s="53" t="s">
        <v>46</v>
      </c>
      <c r="E589" s="53"/>
      <c r="F589" s="53"/>
    </row>
    <row r="590" spans="1:6" x14ac:dyDescent="0.25">
      <c r="A590" s="3" t="s">
        <v>365</v>
      </c>
      <c r="B590" s="45"/>
      <c r="C590" s="45"/>
      <c r="D590" s="86"/>
      <c r="E590" s="87"/>
      <c r="F590" s="88"/>
    </row>
    <row r="591" spans="1:6" x14ac:dyDescent="0.25">
      <c r="A591" s="4" t="s">
        <v>47</v>
      </c>
      <c r="B591" s="45">
        <v>6</v>
      </c>
      <c r="C591" s="45"/>
      <c r="D591" s="81">
        <f>B591</f>
        <v>6</v>
      </c>
      <c r="E591" s="58"/>
      <c r="F591" s="82"/>
    </row>
    <row r="592" spans="1:6" ht="15.75" thickBot="1" x14ac:dyDescent="0.3">
      <c r="A592" s="4" t="s">
        <v>48</v>
      </c>
      <c r="B592" s="45">
        <v>250</v>
      </c>
      <c r="C592" s="45"/>
      <c r="D592" s="83"/>
      <c r="E592" s="84"/>
      <c r="F592" s="85"/>
    </row>
    <row r="593" spans="1:6" ht="15.75" thickBot="1" x14ac:dyDescent="0.3">
      <c r="A593" s="8" t="s">
        <v>1</v>
      </c>
      <c r="B593" s="49" t="s">
        <v>1</v>
      </c>
      <c r="C593" s="49"/>
      <c r="D593" s="49"/>
      <c r="E593" s="49"/>
      <c r="F593" s="49"/>
    </row>
    <row r="594" spans="1:6" ht="15.75" thickBot="1" x14ac:dyDescent="0.3">
      <c r="A594" s="4" t="s">
        <v>58</v>
      </c>
      <c r="B594" s="45" t="s">
        <v>509</v>
      </c>
      <c r="C594" s="45"/>
      <c r="D594" s="78" t="s">
        <v>1</v>
      </c>
      <c r="E594" s="79"/>
      <c r="F594" s="80"/>
    </row>
    <row r="595" spans="1:6" ht="15.75" thickBot="1" x14ac:dyDescent="0.3">
      <c r="A595" s="2" t="s">
        <v>44</v>
      </c>
      <c r="B595" s="53" t="s">
        <v>45</v>
      </c>
      <c r="C595" s="53"/>
      <c r="D595" s="53" t="s">
        <v>46</v>
      </c>
      <c r="E595" s="53"/>
      <c r="F595" s="53"/>
    </row>
    <row r="596" spans="1:6" x14ac:dyDescent="0.25">
      <c r="A596" s="3" t="s">
        <v>367</v>
      </c>
      <c r="B596" s="45"/>
      <c r="C596" s="45"/>
      <c r="D596" s="86"/>
      <c r="E596" s="87"/>
      <c r="F596" s="88"/>
    </row>
    <row r="597" spans="1:6" x14ac:dyDescent="0.25">
      <c r="A597" s="4" t="s">
        <v>47</v>
      </c>
      <c r="B597" s="45">
        <v>10</v>
      </c>
      <c r="C597" s="45"/>
      <c r="D597" s="81">
        <f>B597</f>
        <v>10</v>
      </c>
      <c r="E597" s="58"/>
      <c r="F597" s="82"/>
    </row>
    <row r="598" spans="1:6" ht="15.75" thickBot="1" x14ac:dyDescent="0.3">
      <c r="A598" s="4" t="s">
        <v>48</v>
      </c>
      <c r="B598" s="45">
        <v>5</v>
      </c>
      <c r="C598" s="45"/>
      <c r="D598" s="83"/>
      <c r="E598" s="84"/>
      <c r="F598" s="85"/>
    </row>
    <row r="599" spans="1:6" ht="15.75" thickBot="1" x14ac:dyDescent="0.3">
      <c r="A599" s="8" t="s">
        <v>1</v>
      </c>
      <c r="B599" s="49" t="s">
        <v>1</v>
      </c>
      <c r="C599" s="49"/>
      <c r="D599" s="49"/>
      <c r="E599" s="49"/>
      <c r="F599" s="49"/>
    </row>
    <row r="600" spans="1:6" ht="15.75" thickBot="1" x14ac:dyDescent="0.3">
      <c r="A600" s="4" t="s">
        <v>58</v>
      </c>
      <c r="B600" s="45" t="s">
        <v>510</v>
      </c>
      <c r="C600" s="45"/>
      <c r="D600" s="78" t="s">
        <v>1</v>
      </c>
      <c r="E600" s="79"/>
      <c r="F600" s="80"/>
    </row>
    <row r="601" spans="1:6" ht="15.75" thickBot="1" x14ac:dyDescent="0.3">
      <c r="A601" s="2" t="s">
        <v>44</v>
      </c>
      <c r="B601" s="53" t="s">
        <v>45</v>
      </c>
      <c r="C601" s="53"/>
      <c r="D601" s="53" t="s">
        <v>46</v>
      </c>
      <c r="E601" s="53"/>
      <c r="F601" s="53"/>
    </row>
    <row r="602" spans="1:6" x14ac:dyDescent="0.25">
      <c r="A602" s="3" t="s">
        <v>369</v>
      </c>
      <c r="B602" s="45"/>
      <c r="C602" s="45"/>
      <c r="D602" s="86"/>
      <c r="E602" s="87"/>
      <c r="F602" s="88"/>
    </row>
    <row r="603" spans="1:6" x14ac:dyDescent="0.25">
      <c r="A603" s="4" t="s">
        <v>47</v>
      </c>
      <c r="B603" s="45">
        <v>10</v>
      </c>
      <c r="C603" s="45"/>
      <c r="D603" s="81">
        <f>B603</f>
        <v>10</v>
      </c>
      <c r="E603" s="58"/>
      <c r="F603" s="82"/>
    </row>
    <row r="604" spans="1:6" ht="15.75" thickBot="1" x14ac:dyDescent="0.3">
      <c r="A604" s="4" t="s">
        <v>48</v>
      </c>
      <c r="B604" s="45">
        <v>6</v>
      </c>
      <c r="C604" s="45"/>
      <c r="D604" s="83"/>
      <c r="E604" s="84"/>
      <c r="F604" s="85"/>
    </row>
    <row r="605" spans="1:6" ht="15.75" thickBot="1" x14ac:dyDescent="0.3">
      <c r="A605" s="8" t="s">
        <v>1</v>
      </c>
      <c r="B605" s="49" t="s">
        <v>1</v>
      </c>
      <c r="C605" s="49"/>
      <c r="D605" s="49"/>
      <c r="E605" s="49"/>
      <c r="F605" s="49"/>
    </row>
    <row r="606" spans="1:6" ht="15.75" thickBot="1" x14ac:dyDescent="0.3">
      <c r="A606" s="4" t="s">
        <v>58</v>
      </c>
      <c r="B606" s="45" t="s">
        <v>511</v>
      </c>
      <c r="C606" s="45"/>
      <c r="D606" s="78" t="s">
        <v>1</v>
      </c>
      <c r="E606" s="79"/>
      <c r="F606" s="80"/>
    </row>
    <row r="607" spans="1:6" ht="15.75" thickBot="1" x14ac:dyDescent="0.3">
      <c r="A607" s="2" t="s">
        <v>44</v>
      </c>
      <c r="B607" s="53" t="s">
        <v>45</v>
      </c>
      <c r="C607" s="53"/>
      <c r="D607" s="53" t="s">
        <v>46</v>
      </c>
      <c r="E607" s="53"/>
      <c r="F607" s="53"/>
    </row>
    <row r="608" spans="1:6" x14ac:dyDescent="0.25">
      <c r="A608" s="3" t="s">
        <v>371</v>
      </c>
      <c r="B608" s="45"/>
      <c r="C608" s="45"/>
      <c r="D608" s="86"/>
      <c r="E608" s="87"/>
      <c r="F608" s="88"/>
    </row>
    <row r="609" spans="1:6" x14ac:dyDescent="0.25">
      <c r="A609" s="4" t="s">
        <v>47</v>
      </c>
      <c r="B609" s="45">
        <v>5</v>
      </c>
      <c r="C609" s="45"/>
      <c r="D609" s="81">
        <f>B609</f>
        <v>5</v>
      </c>
      <c r="E609" s="58"/>
      <c r="F609" s="82"/>
    </row>
    <row r="610" spans="1:6" ht="15.75" thickBot="1" x14ac:dyDescent="0.3">
      <c r="A610" s="4" t="s">
        <v>48</v>
      </c>
      <c r="B610" s="45">
        <v>10</v>
      </c>
      <c r="C610" s="45"/>
      <c r="D610" s="83"/>
      <c r="E610" s="84"/>
      <c r="F610" s="85"/>
    </row>
    <row r="611" spans="1:6" ht="15.75" thickBot="1" x14ac:dyDescent="0.3">
      <c r="A611" s="8" t="s">
        <v>1</v>
      </c>
      <c r="B611" s="49" t="s">
        <v>1</v>
      </c>
      <c r="C611" s="49"/>
      <c r="D611" s="49"/>
      <c r="E611" s="49"/>
      <c r="F611" s="49"/>
    </row>
    <row r="612" spans="1:6" ht="15.75" thickBot="1" x14ac:dyDescent="0.3">
      <c r="A612" s="4" t="s">
        <v>58</v>
      </c>
      <c r="B612" s="45" t="s">
        <v>512</v>
      </c>
      <c r="C612" s="45"/>
      <c r="D612" s="78" t="s">
        <v>1</v>
      </c>
      <c r="E612" s="79"/>
      <c r="F612" s="80"/>
    </row>
    <row r="613" spans="1:6" ht="15.75" thickBot="1" x14ac:dyDescent="0.3">
      <c r="A613" s="2" t="s">
        <v>44</v>
      </c>
      <c r="B613" s="53" t="s">
        <v>45</v>
      </c>
      <c r="C613" s="53"/>
      <c r="D613" s="53" t="s">
        <v>46</v>
      </c>
      <c r="E613" s="53"/>
      <c r="F613" s="53"/>
    </row>
    <row r="614" spans="1:6" x14ac:dyDescent="0.25">
      <c r="A614" s="3" t="s">
        <v>373</v>
      </c>
      <c r="B614" s="45"/>
      <c r="C614" s="45"/>
      <c r="D614" s="86"/>
      <c r="E614" s="87"/>
      <c r="F614" s="88"/>
    </row>
    <row r="615" spans="1:6" x14ac:dyDescent="0.25">
      <c r="A615" s="4" t="s">
        <v>47</v>
      </c>
      <c r="B615" s="45">
        <v>1</v>
      </c>
      <c r="C615" s="45"/>
      <c r="D615" s="81">
        <f>B615</f>
        <v>1</v>
      </c>
      <c r="E615" s="58"/>
      <c r="F615" s="82"/>
    </row>
    <row r="616" spans="1:6" ht="15.75" thickBot="1" x14ac:dyDescent="0.3">
      <c r="A616" s="4" t="s">
        <v>48</v>
      </c>
      <c r="B616" s="45">
        <v>240</v>
      </c>
      <c r="C616" s="45"/>
      <c r="D616" s="83"/>
      <c r="E616" s="84"/>
      <c r="F616" s="85"/>
    </row>
    <row r="617" spans="1:6" ht="15.75" thickBot="1" x14ac:dyDescent="0.3">
      <c r="A617" s="8" t="s">
        <v>1</v>
      </c>
      <c r="B617" s="49" t="s">
        <v>1</v>
      </c>
      <c r="C617" s="49"/>
      <c r="D617" s="49"/>
      <c r="E617" s="49"/>
      <c r="F617" s="49"/>
    </row>
    <row r="618" spans="1:6" ht="15.75" thickBot="1" x14ac:dyDescent="0.3">
      <c r="A618" s="4" t="s">
        <v>58</v>
      </c>
      <c r="B618" s="45" t="s">
        <v>513</v>
      </c>
      <c r="C618" s="45"/>
      <c r="D618" s="78" t="s">
        <v>1</v>
      </c>
      <c r="E618" s="79"/>
      <c r="F618" s="80"/>
    </row>
    <row r="619" spans="1:6" ht="15.75" thickBot="1" x14ac:dyDescent="0.3">
      <c r="A619" s="2" t="s">
        <v>44</v>
      </c>
      <c r="B619" s="53" t="s">
        <v>45</v>
      </c>
      <c r="C619" s="53"/>
      <c r="D619" s="53" t="s">
        <v>46</v>
      </c>
      <c r="E619" s="53"/>
      <c r="F619" s="53"/>
    </row>
    <row r="620" spans="1:6" x14ac:dyDescent="0.25">
      <c r="A620" s="3" t="s">
        <v>283</v>
      </c>
      <c r="B620" s="45"/>
      <c r="C620" s="45"/>
      <c r="D620" s="86"/>
      <c r="E620" s="87"/>
      <c r="F620" s="88"/>
    </row>
    <row r="621" spans="1:6" x14ac:dyDescent="0.25">
      <c r="A621" s="4" t="s">
        <v>47</v>
      </c>
      <c r="B621" s="45">
        <v>3</v>
      </c>
      <c r="C621" s="45"/>
      <c r="D621" s="81">
        <f>B621</f>
        <v>3</v>
      </c>
      <c r="E621" s="58"/>
      <c r="F621" s="82"/>
    </row>
    <row r="622" spans="1:6" ht="15.75" thickBot="1" x14ac:dyDescent="0.3">
      <c r="A622" s="4" t="s">
        <v>48</v>
      </c>
      <c r="B622" s="45">
        <v>700</v>
      </c>
      <c r="C622" s="45"/>
      <c r="D622" s="83"/>
      <c r="E622" s="84"/>
      <c r="F622" s="85"/>
    </row>
    <row r="623" spans="1:6" ht="15.75" thickBot="1" x14ac:dyDescent="0.3">
      <c r="A623" s="8" t="s">
        <v>1</v>
      </c>
      <c r="B623" s="49" t="s">
        <v>1</v>
      </c>
      <c r="C623" s="49"/>
      <c r="D623" s="49"/>
      <c r="E623" s="49"/>
      <c r="F623" s="49"/>
    </row>
    <row r="624" spans="1:6" ht="31.5" customHeight="1" thickBot="1" x14ac:dyDescent="0.3">
      <c r="A624" s="4" t="s">
        <v>58</v>
      </c>
      <c r="B624" s="45" t="s">
        <v>514</v>
      </c>
      <c r="C624" s="45"/>
      <c r="D624" s="78" t="s">
        <v>1</v>
      </c>
      <c r="E624" s="79"/>
      <c r="F624" s="80"/>
    </row>
    <row r="625" spans="1:6" ht="15.75" thickBot="1" x14ac:dyDescent="0.3">
      <c r="A625" s="2" t="s">
        <v>44</v>
      </c>
      <c r="B625" s="53" t="s">
        <v>45</v>
      </c>
      <c r="C625" s="53"/>
      <c r="D625" s="53" t="s">
        <v>46</v>
      </c>
      <c r="E625" s="53"/>
      <c r="F625" s="53"/>
    </row>
    <row r="626" spans="1:6" x14ac:dyDescent="0.25">
      <c r="A626" s="3" t="s">
        <v>283</v>
      </c>
      <c r="B626" s="45"/>
      <c r="C626" s="45"/>
      <c r="D626" s="86"/>
      <c r="E626" s="87"/>
      <c r="F626" s="88"/>
    </row>
    <row r="627" spans="1:6" x14ac:dyDescent="0.25">
      <c r="A627" s="4" t="s">
        <v>47</v>
      </c>
      <c r="B627" s="45">
        <v>3</v>
      </c>
      <c r="C627" s="45"/>
      <c r="D627" s="81">
        <f>B627</f>
        <v>3</v>
      </c>
      <c r="E627" s="58"/>
      <c r="F627" s="82"/>
    </row>
    <row r="628" spans="1:6" ht="15.75" thickBot="1" x14ac:dyDescent="0.3">
      <c r="A628" s="4" t="s">
        <v>48</v>
      </c>
      <c r="B628" s="45">
        <v>550</v>
      </c>
      <c r="C628" s="45"/>
      <c r="D628" s="83"/>
      <c r="E628" s="84"/>
      <c r="F628" s="85"/>
    </row>
    <row r="629" spans="1:6" ht="15.75" thickBot="1" x14ac:dyDescent="0.3">
      <c r="A629" s="8" t="s">
        <v>1</v>
      </c>
      <c r="B629" s="49" t="s">
        <v>1</v>
      </c>
      <c r="C629" s="49"/>
      <c r="D629" s="49"/>
      <c r="E629" s="49"/>
      <c r="F629" s="49"/>
    </row>
    <row r="630" spans="1:6" ht="36" customHeight="1" thickBot="1" x14ac:dyDescent="0.3">
      <c r="A630" s="4" t="s">
        <v>58</v>
      </c>
      <c r="B630" s="45" t="s">
        <v>515</v>
      </c>
      <c r="C630" s="45"/>
      <c r="D630" s="78" t="s">
        <v>1</v>
      </c>
      <c r="E630" s="79"/>
      <c r="F630" s="80"/>
    </row>
    <row r="631" spans="1:6" ht="15.75" thickBot="1" x14ac:dyDescent="0.3">
      <c r="A631" s="2" t="s">
        <v>44</v>
      </c>
      <c r="B631" s="53" t="s">
        <v>45</v>
      </c>
      <c r="C631" s="53"/>
      <c r="D631" s="92" t="s">
        <v>46</v>
      </c>
      <c r="E631" s="92"/>
      <c r="F631" s="92"/>
    </row>
    <row r="632" spans="1:6" x14ac:dyDescent="0.25">
      <c r="A632" s="3" t="s">
        <v>283</v>
      </c>
      <c r="B632" s="45"/>
      <c r="C632" s="89"/>
      <c r="D632" s="86"/>
      <c r="E632" s="87"/>
      <c r="F632" s="88"/>
    </row>
    <row r="633" spans="1:6" x14ac:dyDescent="0.25">
      <c r="A633" s="4" t="s">
        <v>47</v>
      </c>
      <c r="B633" s="45">
        <v>3</v>
      </c>
      <c r="C633" s="89"/>
      <c r="D633" s="81">
        <f>B633</f>
        <v>3</v>
      </c>
      <c r="E633" s="58"/>
      <c r="F633" s="82"/>
    </row>
    <row r="634" spans="1:6" ht="15.75" thickBot="1" x14ac:dyDescent="0.3">
      <c r="A634" s="4" t="s">
        <v>48</v>
      </c>
      <c r="B634" s="45">
        <v>550</v>
      </c>
      <c r="C634" s="89"/>
      <c r="D634" s="83"/>
      <c r="E634" s="84"/>
      <c r="F634" s="85"/>
    </row>
    <row r="635" spans="1:6" ht="15.75" thickBot="1" x14ac:dyDescent="0.3">
      <c r="A635" s="8" t="s">
        <v>1</v>
      </c>
      <c r="B635" s="49" t="s">
        <v>1</v>
      </c>
      <c r="C635" s="49"/>
      <c r="D635" s="90"/>
      <c r="E635" s="90"/>
      <c r="F635" s="90"/>
    </row>
    <row r="636" spans="1:6" ht="36" customHeight="1" thickBot="1" x14ac:dyDescent="0.3">
      <c r="A636" s="4" t="s">
        <v>58</v>
      </c>
      <c r="B636" s="45" t="s">
        <v>516</v>
      </c>
      <c r="C636" s="89"/>
      <c r="D636" s="78" t="s">
        <v>1</v>
      </c>
      <c r="E636" s="79"/>
      <c r="F636" s="80"/>
    </row>
    <row r="637" spans="1:6" ht="15.75" thickBot="1" x14ac:dyDescent="0.3">
      <c r="A637" s="2" t="s">
        <v>44</v>
      </c>
      <c r="B637" s="53" t="s">
        <v>45</v>
      </c>
      <c r="C637" s="53"/>
      <c r="D637" s="91" t="s">
        <v>46</v>
      </c>
      <c r="E637" s="91"/>
      <c r="F637" s="91"/>
    </row>
    <row r="638" spans="1:6" x14ac:dyDescent="0.25">
      <c r="A638" s="3" t="s">
        <v>283</v>
      </c>
      <c r="B638" s="45"/>
      <c r="C638" s="89"/>
      <c r="D638" s="86"/>
      <c r="E638" s="87"/>
      <c r="F638" s="88"/>
    </row>
    <row r="639" spans="1:6" x14ac:dyDescent="0.25">
      <c r="A639" s="4" t="s">
        <v>47</v>
      </c>
      <c r="B639" s="45">
        <v>6</v>
      </c>
      <c r="C639" s="89"/>
      <c r="D639" s="81">
        <f>B639</f>
        <v>6</v>
      </c>
      <c r="E639" s="58"/>
      <c r="F639" s="82"/>
    </row>
    <row r="640" spans="1:6" ht="15.75" thickBot="1" x14ac:dyDescent="0.3">
      <c r="A640" s="4" t="s">
        <v>48</v>
      </c>
      <c r="B640" s="45">
        <v>550</v>
      </c>
      <c r="C640" s="89"/>
      <c r="D640" s="83"/>
      <c r="E640" s="84"/>
      <c r="F640" s="85"/>
    </row>
    <row r="641" spans="1:6" ht="15.75" thickBot="1" x14ac:dyDescent="0.3">
      <c r="A641" s="8" t="s">
        <v>1</v>
      </c>
      <c r="B641" s="49" t="s">
        <v>1</v>
      </c>
      <c r="C641" s="49"/>
      <c r="D641" s="90"/>
      <c r="E641" s="90"/>
      <c r="F641" s="90"/>
    </row>
    <row r="642" spans="1:6" ht="39" customHeight="1" thickBot="1" x14ac:dyDescent="0.3">
      <c r="A642" s="4" t="s">
        <v>58</v>
      </c>
      <c r="B642" s="45" t="s">
        <v>517</v>
      </c>
      <c r="C642" s="89"/>
      <c r="D642" s="78" t="s">
        <v>1</v>
      </c>
      <c r="E642" s="79"/>
      <c r="F642" s="80"/>
    </row>
    <row r="643" spans="1:6" ht="15.75" thickBot="1" x14ac:dyDescent="0.3">
      <c r="A643" s="2" t="s">
        <v>44</v>
      </c>
      <c r="B643" s="53" t="s">
        <v>45</v>
      </c>
      <c r="C643" s="53"/>
      <c r="D643" s="91" t="s">
        <v>46</v>
      </c>
      <c r="E643" s="91"/>
      <c r="F643" s="91"/>
    </row>
    <row r="644" spans="1:6" x14ac:dyDescent="0.25">
      <c r="A644" s="3" t="s">
        <v>283</v>
      </c>
      <c r="B644" s="45"/>
      <c r="C644" s="89"/>
      <c r="D644" s="86"/>
      <c r="E644" s="87"/>
      <c r="F644" s="88"/>
    </row>
    <row r="645" spans="1:6" x14ac:dyDescent="0.25">
      <c r="A645" s="4" t="s">
        <v>47</v>
      </c>
      <c r="B645" s="45">
        <v>2</v>
      </c>
      <c r="C645" s="89"/>
      <c r="D645" s="81">
        <f>B645</f>
        <v>2</v>
      </c>
      <c r="E645" s="58"/>
      <c r="F645" s="82"/>
    </row>
    <row r="646" spans="1:6" ht="15.75" thickBot="1" x14ac:dyDescent="0.3">
      <c r="A646" s="4" t="s">
        <v>48</v>
      </c>
      <c r="B646" s="45">
        <v>1950</v>
      </c>
      <c r="C646" s="89"/>
      <c r="D646" s="83"/>
      <c r="E646" s="84"/>
      <c r="F646" s="85"/>
    </row>
    <row r="647" spans="1:6" ht="15.75" thickBot="1" x14ac:dyDescent="0.3">
      <c r="A647" s="8" t="s">
        <v>1</v>
      </c>
      <c r="B647" s="49" t="s">
        <v>1</v>
      </c>
      <c r="C647" s="49"/>
      <c r="D647" s="90"/>
      <c r="E647" s="90"/>
      <c r="F647" s="90"/>
    </row>
    <row r="648" spans="1:6" ht="33.75" customHeight="1" thickBot="1" x14ac:dyDescent="0.3">
      <c r="A648" s="4" t="s">
        <v>58</v>
      </c>
      <c r="B648" s="45" t="s">
        <v>518</v>
      </c>
      <c r="C648" s="89"/>
      <c r="D648" s="78" t="s">
        <v>1</v>
      </c>
      <c r="E648" s="79"/>
      <c r="F648" s="80"/>
    </row>
    <row r="649" spans="1:6" ht="15.75" thickBot="1" x14ac:dyDescent="0.3">
      <c r="A649" s="2" t="s">
        <v>44</v>
      </c>
      <c r="B649" s="53" t="s">
        <v>45</v>
      </c>
      <c r="C649" s="53"/>
      <c r="D649" s="91" t="s">
        <v>46</v>
      </c>
      <c r="E649" s="91"/>
      <c r="F649" s="91"/>
    </row>
    <row r="650" spans="1:6" x14ac:dyDescent="0.25">
      <c r="A650" s="3" t="s">
        <v>283</v>
      </c>
      <c r="B650" s="45"/>
      <c r="C650" s="89"/>
      <c r="D650" s="86"/>
      <c r="E650" s="87"/>
      <c r="F650" s="88"/>
    </row>
    <row r="651" spans="1:6" x14ac:dyDescent="0.25">
      <c r="A651" s="4" t="s">
        <v>47</v>
      </c>
      <c r="B651" s="45">
        <v>2</v>
      </c>
      <c r="C651" s="89"/>
      <c r="D651" s="81">
        <f>B651</f>
        <v>2</v>
      </c>
      <c r="E651" s="58"/>
      <c r="F651" s="82"/>
    </row>
    <row r="652" spans="1:6" ht="15.75" thickBot="1" x14ac:dyDescent="0.3">
      <c r="A652" s="4" t="s">
        <v>48</v>
      </c>
      <c r="B652" s="45">
        <v>1950</v>
      </c>
      <c r="C652" s="89"/>
      <c r="D652" s="83"/>
      <c r="E652" s="84"/>
      <c r="F652" s="85"/>
    </row>
    <row r="653" spans="1:6" ht="15.75" thickBot="1" x14ac:dyDescent="0.3">
      <c r="A653" s="8" t="s">
        <v>1</v>
      </c>
      <c r="B653" s="49" t="s">
        <v>1</v>
      </c>
      <c r="C653" s="49"/>
      <c r="D653" s="49"/>
      <c r="E653" s="49"/>
      <c r="F653" s="49"/>
    </row>
    <row r="654" spans="1:6" ht="36.75" customHeight="1" thickBot="1" x14ac:dyDescent="0.3">
      <c r="A654" s="4" t="s">
        <v>58</v>
      </c>
      <c r="B654" s="45" t="s">
        <v>519</v>
      </c>
      <c r="C654" s="45"/>
      <c r="D654" s="78" t="s">
        <v>1</v>
      </c>
      <c r="E654" s="79"/>
      <c r="F654" s="80"/>
    </row>
    <row r="655" spans="1:6" ht="15.75" thickBot="1" x14ac:dyDescent="0.3">
      <c r="A655" s="2" t="s">
        <v>44</v>
      </c>
      <c r="B655" s="53" t="s">
        <v>45</v>
      </c>
      <c r="C655" s="53"/>
      <c r="D655" s="53" t="s">
        <v>46</v>
      </c>
      <c r="E655" s="53"/>
      <c r="F655" s="53"/>
    </row>
    <row r="656" spans="1:6" x14ac:dyDescent="0.25">
      <c r="A656" s="3" t="s">
        <v>283</v>
      </c>
      <c r="B656" s="45"/>
      <c r="C656" s="45"/>
      <c r="D656" s="86"/>
      <c r="E656" s="87"/>
      <c r="F656" s="88"/>
    </row>
    <row r="657" spans="1:6" x14ac:dyDescent="0.25">
      <c r="A657" s="4" t="s">
        <v>47</v>
      </c>
      <c r="B657" s="45">
        <v>2</v>
      </c>
      <c r="C657" s="45"/>
      <c r="D657" s="81">
        <f>B657</f>
        <v>2</v>
      </c>
      <c r="E657" s="58"/>
      <c r="F657" s="82"/>
    </row>
    <row r="658" spans="1:6" ht="15.75" thickBot="1" x14ac:dyDescent="0.3">
      <c r="A658" s="4" t="s">
        <v>48</v>
      </c>
      <c r="B658" s="45">
        <v>1950</v>
      </c>
      <c r="C658" s="45"/>
      <c r="D658" s="83"/>
      <c r="E658" s="84"/>
      <c r="F658" s="85"/>
    </row>
    <row r="659" spans="1:6" ht="15.75" thickBot="1" x14ac:dyDescent="0.3">
      <c r="A659" s="8" t="s">
        <v>1</v>
      </c>
      <c r="B659" s="49" t="s">
        <v>1</v>
      </c>
      <c r="C659" s="49"/>
      <c r="D659" s="49"/>
      <c r="E659" s="49"/>
      <c r="F659" s="49"/>
    </row>
    <row r="660" spans="1:6" ht="33" customHeight="1" thickBot="1" x14ac:dyDescent="0.3">
      <c r="A660" s="4" t="s">
        <v>58</v>
      </c>
      <c r="B660" s="45" t="s">
        <v>520</v>
      </c>
      <c r="C660" s="45"/>
      <c r="D660" s="78" t="s">
        <v>1</v>
      </c>
      <c r="E660" s="79"/>
      <c r="F660" s="80"/>
    </row>
    <row r="661" spans="1:6" ht="15.75" thickBot="1" x14ac:dyDescent="0.3">
      <c r="A661" s="2" t="s">
        <v>44</v>
      </c>
      <c r="B661" s="53" t="s">
        <v>45</v>
      </c>
      <c r="C661" s="53"/>
      <c r="D661" s="53" t="s">
        <v>46</v>
      </c>
      <c r="E661" s="53"/>
      <c r="F661" s="53"/>
    </row>
    <row r="662" spans="1:6" x14ac:dyDescent="0.25">
      <c r="A662" s="3" t="s">
        <v>283</v>
      </c>
      <c r="B662" s="45"/>
      <c r="C662" s="45"/>
      <c r="D662" s="86"/>
      <c r="E662" s="87"/>
      <c r="F662" s="88"/>
    </row>
    <row r="663" spans="1:6" x14ac:dyDescent="0.25">
      <c r="A663" s="4" t="s">
        <v>47</v>
      </c>
      <c r="B663" s="45">
        <v>2</v>
      </c>
      <c r="C663" s="45"/>
      <c r="D663" s="81">
        <f>B663</f>
        <v>2</v>
      </c>
      <c r="E663" s="58"/>
      <c r="F663" s="82"/>
    </row>
    <row r="664" spans="1:6" ht="15.75" thickBot="1" x14ac:dyDescent="0.3">
      <c r="A664" s="4" t="s">
        <v>48</v>
      </c>
      <c r="B664" s="45">
        <v>1950</v>
      </c>
      <c r="C664" s="45"/>
      <c r="D664" s="83"/>
      <c r="E664" s="84"/>
      <c r="F664" s="85"/>
    </row>
    <row r="665" spans="1:6" ht="15.75" thickBot="1" x14ac:dyDescent="0.3">
      <c r="A665" s="8" t="s">
        <v>1</v>
      </c>
      <c r="B665" s="49" t="s">
        <v>1</v>
      </c>
      <c r="C665" s="49"/>
      <c r="D665" s="49"/>
      <c r="E665" s="49"/>
      <c r="F665" s="49"/>
    </row>
    <row r="666" spans="1:6" ht="30.75" customHeight="1" thickBot="1" x14ac:dyDescent="0.3">
      <c r="A666" s="4" t="s">
        <v>58</v>
      </c>
      <c r="B666" s="45" t="s">
        <v>521</v>
      </c>
      <c r="C666" s="45"/>
      <c r="D666" s="78" t="s">
        <v>1</v>
      </c>
      <c r="E666" s="79"/>
      <c r="F666" s="80"/>
    </row>
    <row r="667" spans="1:6" ht="15.75" thickBot="1" x14ac:dyDescent="0.3">
      <c r="A667" s="2" t="s">
        <v>44</v>
      </c>
      <c r="B667" s="53" t="s">
        <v>45</v>
      </c>
      <c r="C667" s="53"/>
      <c r="D667" s="53" t="s">
        <v>46</v>
      </c>
      <c r="E667" s="53"/>
      <c r="F667" s="53"/>
    </row>
    <row r="668" spans="1:6" x14ac:dyDescent="0.25">
      <c r="A668" s="3" t="s">
        <v>383</v>
      </c>
      <c r="B668" s="45"/>
      <c r="C668" s="45"/>
      <c r="D668" s="86"/>
      <c r="E668" s="87"/>
      <c r="F668" s="88"/>
    </row>
    <row r="669" spans="1:6" x14ac:dyDescent="0.25">
      <c r="A669" s="4" t="s">
        <v>47</v>
      </c>
      <c r="B669" s="45">
        <v>50</v>
      </c>
      <c r="C669" s="45"/>
      <c r="D669" s="81">
        <f>B669</f>
        <v>50</v>
      </c>
      <c r="E669" s="58"/>
      <c r="F669" s="82"/>
    </row>
    <row r="670" spans="1:6" ht="15.75" thickBot="1" x14ac:dyDescent="0.3">
      <c r="A670" s="4" t="s">
        <v>48</v>
      </c>
      <c r="B670" s="45">
        <v>12</v>
      </c>
      <c r="C670" s="45"/>
      <c r="D670" s="83"/>
      <c r="E670" s="84"/>
      <c r="F670" s="85"/>
    </row>
    <row r="671" spans="1:6" ht="15.75" thickBot="1" x14ac:dyDescent="0.3">
      <c r="A671" s="8" t="s">
        <v>1</v>
      </c>
      <c r="B671" s="49" t="s">
        <v>1</v>
      </c>
      <c r="C671" s="49"/>
      <c r="D671" s="49"/>
      <c r="E671" s="49"/>
      <c r="F671" s="49"/>
    </row>
    <row r="672" spans="1:6" ht="50.25" customHeight="1" thickBot="1" x14ac:dyDescent="0.3">
      <c r="A672" s="4" t="s">
        <v>58</v>
      </c>
      <c r="B672" s="45" t="s">
        <v>522</v>
      </c>
      <c r="C672" s="45"/>
      <c r="D672" s="78" t="s">
        <v>1</v>
      </c>
      <c r="E672" s="79"/>
      <c r="F672" s="80"/>
    </row>
    <row r="673" spans="1:6" ht="15.75" thickBot="1" x14ac:dyDescent="0.3">
      <c r="A673" s="2" t="s">
        <v>44</v>
      </c>
      <c r="B673" s="53" t="s">
        <v>45</v>
      </c>
      <c r="C673" s="53"/>
      <c r="D673" s="53" t="s">
        <v>46</v>
      </c>
      <c r="E673" s="53"/>
      <c r="F673" s="53"/>
    </row>
    <row r="674" spans="1:6" x14ac:dyDescent="0.25">
      <c r="A674" s="3" t="s">
        <v>385</v>
      </c>
      <c r="B674" s="45"/>
      <c r="C674" s="45"/>
      <c r="D674" s="86"/>
      <c r="E674" s="87"/>
      <c r="F674" s="88"/>
    </row>
    <row r="675" spans="1:6" x14ac:dyDescent="0.25">
      <c r="A675" s="4" t="s">
        <v>47</v>
      </c>
      <c r="B675" s="45">
        <v>10</v>
      </c>
      <c r="C675" s="45"/>
      <c r="D675" s="81">
        <f>B675</f>
        <v>10</v>
      </c>
      <c r="E675" s="58"/>
      <c r="F675" s="82"/>
    </row>
    <row r="676" spans="1:6" ht="15.75" thickBot="1" x14ac:dyDescent="0.3">
      <c r="A676" s="4" t="s">
        <v>48</v>
      </c>
      <c r="B676" s="45">
        <v>70</v>
      </c>
      <c r="C676" s="45"/>
      <c r="D676" s="83"/>
      <c r="E676" s="84"/>
      <c r="F676" s="85"/>
    </row>
    <row r="677" spans="1:6" ht="15.75" thickBot="1" x14ac:dyDescent="0.3">
      <c r="A677" s="8" t="s">
        <v>1</v>
      </c>
      <c r="B677" s="49" t="s">
        <v>1</v>
      </c>
      <c r="C677" s="49"/>
      <c r="D677" s="49"/>
      <c r="E677" s="49"/>
      <c r="F677" s="49"/>
    </row>
    <row r="678" spans="1:6" ht="40.5" customHeight="1" thickBot="1" x14ac:dyDescent="0.3">
      <c r="A678" s="4" t="s">
        <v>58</v>
      </c>
      <c r="B678" s="45" t="s">
        <v>523</v>
      </c>
      <c r="C678" s="45"/>
      <c r="D678" s="78" t="s">
        <v>1</v>
      </c>
      <c r="E678" s="79"/>
      <c r="F678" s="80"/>
    </row>
    <row r="679" spans="1:6" ht="15.75" thickBot="1" x14ac:dyDescent="0.3">
      <c r="A679" s="2" t="s">
        <v>44</v>
      </c>
      <c r="B679" s="53" t="s">
        <v>45</v>
      </c>
      <c r="C679" s="53"/>
      <c r="D679" s="53" t="s">
        <v>46</v>
      </c>
      <c r="E679" s="53"/>
      <c r="F679" s="53"/>
    </row>
    <row r="680" spans="1:6" x14ac:dyDescent="0.25">
      <c r="A680" s="3" t="s">
        <v>387</v>
      </c>
      <c r="B680" s="45"/>
      <c r="C680" s="45"/>
      <c r="D680" s="86"/>
      <c r="E680" s="87"/>
      <c r="F680" s="88"/>
    </row>
    <row r="681" spans="1:6" x14ac:dyDescent="0.25">
      <c r="A681" s="4" t="s">
        <v>47</v>
      </c>
      <c r="B681" s="45">
        <v>10</v>
      </c>
      <c r="C681" s="45"/>
      <c r="D681" s="81">
        <f>B681</f>
        <v>10</v>
      </c>
      <c r="E681" s="58"/>
      <c r="F681" s="82"/>
    </row>
    <row r="682" spans="1:6" ht="15.75" thickBot="1" x14ac:dyDescent="0.3">
      <c r="A682" s="4" t="s">
        <v>48</v>
      </c>
      <c r="B682" s="45">
        <v>60</v>
      </c>
      <c r="C682" s="45"/>
      <c r="D682" s="83"/>
      <c r="E682" s="84"/>
      <c r="F682" s="85"/>
    </row>
    <row r="683" spans="1:6" ht="15.75" thickBot="1" x14ac:dyDescent="0.3">
      <c r="A683" s="8" t="s">
        <v>1</v>
      </c>
      <c r="B683" s="49" t="s">
        <v>1</v>
      </c>
      <c r="C683" s="49"/>
      <c r="D683" s="49"/>
      <c r="E683" s="49"/>
      <c r="F683" s="49"/>
    </row>
    <row r="684" spans="1:6" ht="53.25" customHeight="1" thickBot="1" x14ac:dyDescent="0.3">
      <c r="A684" s="4" t="s">
        <v>58</v>
      </c>
      <c r="B684" s="45" t="s">
        <v>524</v>
      </c>
      <c r="C684" s="45"/>
      <c r="D684" s="78" t="s">
        <v>1</v>
      </c>
      <c r="E684" s="79"/>
      <c r="F684" s="80"/>
    </row>
    <row r="685" spans="1:6" ht="15.75" thickBot="1" x14ac:dyDescent="0.3">
      <c r="A685" s="2" t="s">
        <v>44</v>
      </c>
      <c r="B685" s="53" t="s">
        <v>45</v>
      </c>
      <c r="C685" s="53"/>
      <c r="D685" s="53" t="s">
        <v>46</v>
      </c>
      <c r="E685" s="53"/>
      <c r="F685" s="53"/>
    </row>
    <row r="686" spans="1:6" x14ac:dyDescent="0.25">
      <c r="A686" s="3" t="s">
        <v>389</v>
      </c>
      <c r="B686" s="45"/>
      <c r="C686" s="45"/>
      <c r="D686" s="86"/>
      <c r="E686" s="87"/>
      <c r="F686" s="88"/>
    </row>
    <row r="687" spans="1:6" x14ac:dyDescent="0.25">
      <c r="A687" s="4" t="s">
        <v>47</v>
      </c>
      <c r="B687" s="45">
        <v>50</v>
      </c>
      <c r="C687" s="45"/>
      <c r="D687" s="81">
        <f>B687</f>
        <v>50</v>
      </c>
      <c r="E687" s="58"/>
      <c r="F687" s="82"/>
    </row>
    <row r="688" spans="1:6" ht="15.75" thickBot="1" x14ac:dyDescent="0.3">
      <c r="A688" s="4" t="s">
        <v>48</v>
      </c>
      <c r="B688" s="45">
        <v>35</v>
      </c>
      <c r="C688" s="45"/>
      <c r="D688" s="83"/>
      <c r="E688" s="84"/>
      <c r="F688" s="85"/>
    </row>
    <row r="689" spans="1:6" ht="15.75" thickBot="1" x14ac:dyDescent="0.3">
      <c r="A689" s="8" t="s">
        <v>1</v>
      </c>
      <c r="B689" s="49" t="s">
        <v>1</v>
      </c>
      <c r="C689" s="49"/>
      <c r="D689" s="49"/>
      <c r="E689" s="49"/>
      <c r="F689" s="49"/>
    </row>
    <row r="690" spans="1:6" ht="15.75" thickBot="1" x14ac:dyDescent="0.3">
      <c r="A690" s="4" t="s">
        <v>58</v>
      </c>
      <c r="B690" s="45" t="s">
        <v>525</v>
      </c>
      <c r="C690" s="45"/>
      <c r="D690" s="78" t="s">
        <v>1</v>
      </c>
      <c r="E690" s="79"/>
      <c r="F690" s="80"/>
    </row>
    <row r="691" spans="1:6" ht="15.75" thickBot="1" x14ac:dyDescent="0.3">
      <c r="A691" s="2" t="s">
        <v>44</v>
      </c>
      <c r="B691" s="53" t="s">
        <v>45</v>
      </c>
      <c r="C691" s="53"/>
      <c r="D691" s="53" t="s">
        <v>46</v>
      </c>
      <c r="E691" s="53"/>
      <c r="F691" s="53"/>
    </row>
    <row r="692" spans="1:6" x14ac:dyDescent="0.25">
      <c r="A692" s="3" t="s">
        <v>391</v>
      </c>
      <c r="B692" s="45"/>
      <c r="C692" s="45"/>
      <c r="D692" s="86"/>
      <c r="E692" s="87"/>
      <c r="F692" s="88"/>
    </row>
    <row r="693" spans="1:6" x14ac:dyDescent="0.25">
      <c r="A693" s="4" t="s">
        <v>47</v>
      </c>
      <c r="B693" s="45">
        <v>5</v>
      </c>
      <c r="C693" s="45"/>
      <c r="D693" s="81">
        <f>B693</f>
        <v>5</v>
      </c>
      <c r="E693" s="58"/>
      <c r="F693" s="82"/>
    </row>
    <row r="694" spans="1:6" ht="15.75" thickBot="1" x14ac:dyDescent="0.3">
      <c r="A694" s="4" t="s">
        <v>48</v>
      </c>
      <c r="B694" s="45">
        <v>260</v>
      </c>
      <c r="C694" s="45"/>
      <c r="D694" s="83"/>
      <c r="E694" s="84"/>
      <c r="F694" s="85"/>
    </row>
    <row r="695" spans="1:6" ht="15.75" thickBot="1" x14ac:dyDescent="0.3">
      <c r="A695" s="8" t="s">
        <v>1</v>
      </c>
      <c r="B695" s="49" t="s">
        <v>1</v>
      </c>
      <c r="C695" s="49"/>
      <c r="D695" s="49"/>
      <c r="E695" s="49"/>
      <c r="F695" s="49"/>
    </row>
    <row r="696" spans="1:6" ht="34.5" customHeight="1" thickBot="1" x14ac:dyDescent="0.3">
      <c r="A696" s="4" t="s">
        <v>58</v>
      </c>
      <c r="B696" s="45" t="s">
        <v>526</v>
      </c>
      <c r="C696" s="45"/>
      <c r="D696" s="78" t="s">
        <v>1</v>
      </c>
      <c r="E696" s="79"/>
      <c r="F696" s="80"/>
    </row>
    <row r="697" spans="1:6" ht="15.75" thickBot="1" x14ac:dyDescent="0.3">
      <c r="A697" s="2" t="s">
        <v>44</v>
      </c>
      <c r="B697" s="53" t="s">
        <v>45</v>
      </c>
      <c r="C697" s="53"/>
      <c r="D697" s="53" t="s">
        <v>46</v>
      </c>
      <c r="E697" s="53"/>
      <c r="F697" s="53"/>
    </row>
    <row r="698" spans="1:6" x14ac:dyDescent="0.25">
      <c r="A698" s="3" t="s">
        <v>393</v>
      </c>
      <c r="B698" s="45"/>
      <c r="C698" s="45"/>
      <c r="D698" s="86"/>
      <c r="E698" s="87"/>
      <c r="F698" s="88"/>
    </row>
    <row r="699" spans="1:6" x14ac:dyDescent="0.25">
      <c r="A699" s="4" t="s">
        <v>47</v>
      </c>
      <c r="B699" s="45">
        <v>1</v>
      </c>
      <c r="C699" s="45"/>
      <c r="D699" s="81">
        <f>B699</f>
        <v>1</v>
      </c>
      <c r="E699" s="58"/>
      <c r="F699" s="82"/>
    </row>
    <row r="700" spans="1:6" ht="15.75" thickBot="1" x14ac:dyDescent="0.3">
      <c r="A700" s="4" t="s">
        <v>48</v>
      </c>
      <c r="B700" s="45">
        <v>380</v>
      </c>
      <c r="C700" s="45"/>
      <c r="D700" s="83"/>
      <c r="E700" s="84"/>
      <c r="F700" s="85"/>
    </row>
    <row r="701" spans="1:6" ht="15.75" thickBot="1" x14ac:dyDescent="0.3">
      <c r="A701" s="8" t="s">
        <v>1</v>
      </c>
      <c r="B701" s="49" t="s">
        <v>1</v>
      </c>
      <c r="C701" s="49"/>
      <c r="D701" s="49"/>
      <c r="E701" s="49"/>
      <c r="F701" s="49"/>
    </row>
    <row r="702" spans="1:6" ht="39" customHeight="1" thickBot="1" x14ac:dyDescent="0.3">
      <c r="A702" s="4" t="s">
        <v>58</v>
      </c>
      <c r="B702" s="45" t="s">
        <v>527</v>
      </c>
      <c r="C702" s="45"/>
      <c r="D702" s="78" t="s">
        <v>1</v>
      </c>
      <c r="E702" s="79"/>
      <c r="F702" s="80"/>
    </row>
    <row r="703" spans="1:6" ht="15.75" thickBot="1" x14ac:dyDescent="0.3">
      <c r="A703" s="2" t="s">
        <v>44</v>
      </c>
      <c r="B703" s="53" t="s">
        <v>45</v>
      </c>
      <c r="C703" s="53"/>
      <c r="D703" s="53" t="s">
        <v>46</v>
      </c>
      <c r="E703" s="53"/>
      <c r="F703" s="53"/>
    </row>
    <row r="704" spans="1:6" x14ac:dyDescent="0.25">
      <c r="A704" s="3" t="s">
        <v>283</v>
      </c>
      <c r="B704" s="45"/>
      <c r="C704" s="45"/>
      <c r="D704" s="86"/>
      <c r="E704" s="87"/>
      <c r="F704" s="88"/>
    </row>
    <row r="705" spans="1:6" x14ac:dyDescent="0.25">
      <c r="A705" s="4" t="s">
        <v>47</v>
      </c>
      <c r="B705" s="45">
        <v>1</v>
      </c>
      <c r="C705" s="45"/>
      <c r="D705" s="81">
        <f>B705</f>
        <v>1</v>
      </c>
      <c r="E705" s="58"/>
      <c r="F705" s="82"/>
    </row>
    <row r="706" spans="1:6" ht="15.75" thickBot="1" x14ac:dyDescent="0.3">
      <c r="A706" s="4" t="s">
        <v>48</v>
      </c>
      <c r="B706" s="45">
        <v>700</v>
      </c>
      <c r="C706" s="45"/>
      <c r="D706" s="83"/>
      <c r="E706" s="84"/>
      <c r="F706" s="85"/>
    </row>
    <row r="707" spans="1:6" ht="15.75" thickBot="1" x14ac:dyDescent="0.3">
      <c r="A707" s="8" t="s">
        <v>1</v>
      </c>
      <c r="B707" s="49" t="s">
        <v>1</v>
      </c>
      <c r="C707" s="49"/>
      <c r="D707" s="49"/>
      <c r="E707" s="49"/>
      <c r="F707" s="49"/>
    </row>
    <row r="708" spans="1:6" ht="30.75" customHeight="1" thickBot="1" x14ac:dyDescent="0.3">
      <c r="A708" s="4" t="s">
        <v>58</v>
      </c>
      <c r="B708" s="45" t="s">
        <v>528</v>
      </c>
      <c r="C708" s="45"/>
      <c r="D708" s="78" t="s">
        <v>1</v>
      </c>
      <c r="E708" s="79"/>
      <c r="F708" s="80"/>
    </row>
    <row r="709" spans="1:6" ht="15.75" thickBot="1" x14ac:dyDescent="0.3">
      <c r="A709" s="2" t="s">
        <v>44</v>
      </c>
      <c r="B709" s="53" t="s">
        <v>470</v>
      </c>
      <c r="C709" s="53"/>
      <c r="D709" s="53" t="s">
        <v>46</v>
      </c>
      <c r="E709" s="53"/>
      <c r="F709" s="53"/>
    </row>
    <row r="710" spans="1:6" x14ac:dyDescent="0.25">
      <c r="A710" s="3" t="s">
        <v>383</v>
      </c>
      <c r="B710" s="45"/>
      <c r="C710" s="45"/>
      <c r="D710" s="86"/>
      <c r="E710" s="87"/>
      <c r="F710" s="88"/>
    </row>
    <row r="711" spans="1:6" x14ac:dyDescent="0.25">
      <c r="A711" s="4" t="s">
        <v>47</v>
      </c>
      <c r="B711" s="45">
        <v>2</v>
      </c>
      <c r="C711" s="45"/>
      <c r="D711" s="81">
        <f>B711</f>
        <v>2</v>
      </c>
      <c r="E711" s="58"/>
      <c r="F711" s="82"/>
    </row>
    <row r="712" spans="1:6" ht="15.75" thickBot="1" x14ac:dyDescent="0.3">
      <c r="A712" s="4" t="s">
        <v>48</v>
      </c>
      <c r="B712" s="45">
        <v>20</v>
      </c>
      <c r="C712" s="45"/>
      <c r="D712" s="83"/>
      <c r="E712" s="84"/>
      <c r="F712" s="85"/>
    </row>
    <row r="713" spans="1:6" ht="15.75" thickBot="1" x14ac:dyDescent="0.3">
      <c r="A713" s="8" t="s">
        <v>1</v>
      </c>
      <c r="B713" s="49" t="s">
        <v>1</v>
      </c>
      <c r="C713" s="49"/>
      <c r="D713" s="49"/>
      <c r="E713" s="49"/>
      <c r="F713" s="49"/>
    </row>
    <row r="714" spans="1:6" ht="15.75" thickBot="1" x14ac:dyDescent="0.3">
      <c r="A714" s="4" t="s">
        <v>58</v>
      </c>
      <c r="B714" s="45" t="s">
        <v>529</v>
      </c>
      <c r="C714" s="45"/>
      <c r="D714" s="78" t="s">
        <v>1</v>
      </c>
      <c r="E714" s="79"/>
      <c r="F714" s="80"/>
    </row>
    <row r="715" spans="1:6" ht="15.75" thickBot="1" x14ac:dyDescent="0.3">
      <c r="A715" s="2" t="s">
        <v>44</v>
      </c>
      <c r="B715" s="53" t="s">
        <v>45</v>
      </c>
      <c r="C715" s="53"/>
      <c r="D715" s="53" t="s">
        <v>46</v>
      </c>
      <c r="E715" s="53"/>
      <c r="F715" s="53"/>
    </row>
    <row r="716" spans="1:6" x14ac:dyDescent="0.25">
      <c r="A716" s="3" t="s">
        <v>397</v>
      </c>
      <c r="B716" s="45"/>
      <c r="C716" s="45"/>
      <c r="D716" s="86"/>
      <c r="E716" s="87"/>
      <c r="F716" s="88"/>
    </row>
    <row r="717" spans="1:6" x14ac:dyDescent="0.25">
      <c r="A717" s="4" t="s">
        <v>47</v>
      </c>
      <c r="B717" s="45">
        <v>5</v>
      </c>
      <c r="C717" s="45"/>
      <c r="D717" s="81">
        <f>B717</f>
        <v>5</v>
      </c>
      <c r="E717" s="58"/>
      <c r="F717" s="82"/>
    </row>
    <row r="718" spans="1:6" ht="15.75" thickBot="1" x14ac:dyDescent="0.3">
      <c r="A718" s="4" t="s">
        <v>48</v>
      </c>
      <c r="B718" s="45">
        <v>25</v>
      </c>
      <c r="C718" s="45"/>
      <c r="D718" s="83"/>
      <c r="E718" s="84"/>
      <c r="F718" s="85"/>
    </row>
    <row r="719" spans="1:6" ht="15.75" thickBot="1" x14ac:dyDescent="0.3">
      <c r="A719" s="8" t="s">
        <v>1</v>
      </c>
      <c r="B719" s="49" t="s">
        <v>1</v>
      </c>
      <c r="C719" s="49"/>
      <c r="D719" s="49"/>
      <c r="E719" s="49"/>
      <c r="F719" s="49"/>
    </row>
    <row r="720" spans="1:6" ht="15.75" thickBot="1" x14ac:dyDescent="0.3">
      <c r="A720" s="4" t="s">
        <v>58</v>
      </c>
      <c r="B720" s="45" t="s">
        <v>530</v>
      </c>
      <c r="C720" s="45"/>
      <c r="D720" s="78" t="s">
        <v>1</v>
      </c>
      <c r="E720" s="79"/>
      <c r="F720" s="80"/>
    </row>
    <row r="721" spans="1:6" ht="15.75" thickBot="1" x14ac:dyDescent="0.3">
      <c r="A721" s="2" t="s">
        <v>44</v>
      </c>
      <c r="B721" s="53" t="s">
        <v>45</v>
      </c>
      <c r="C721" s="53"/>
      <c r="D721" s="53" t="s">
        <v>46</v>
      </c>
      <c r="E721" s="53"/>
      <c r="F721" s="53"/>
    </row>
    <row r="722" spans="1:6" x14ac:dyDescent="0.25">
      <c r="A722" s="3" t="s">
        <v>399</v>
      </c>
      <c r="B722" s="45"/>
      <c r="C722" s="45"/>
      <c r="D722" s="86"/>
      <c r="E722" s="87"/>
      <c r="F722" s="88"/>
    </row>
    <row r="723" spans="1:6" x14ac:dyDescent="0.25">
      <c r="A723" s="4" t="s">
        <v>47</v>
      </c>
      <c r="B723" s="45">
        <v>2</v>
      </c>
      <c r="C723" s="45"/>
      <c r="D723" s="81">
        <f>B723</f>
        <v>2</v>
      </c>
      <c r="E723" s="58"/>
      <c r="F723" s="82"/>
    </row>
    <row r="724" spans="1:6" ht="15.75" thickBot="1" x14ac:dyDescent="0.3">
      <c r="A724" s="4" t="s">
        <v>48</v>
      </c>
      <c r="B724" s="45">
        <v>70</v>
      </c>
      <c r="C724" s="45"/>
      <c r="D724" s="83"/>
      <c r="E724" s="84"/>
      <c r="F724" s="85"/>
    </row>
    <row r="725" spans="1:6" ht="15.75" thickBot="1" x14ac:dyDescent="0.3">
      <c r="A725" s="8" t="s">
        <v>1</v>
      </c>
      <c r="B725" s="49" t="s">
        <v>1</v>
      </c>
      <c r="C725" s="49"/>
      <c r="D725" s="49"/>
      <c r="E725" s="49"/>
      <c r="F725" s="49"/>
    </row>
    <row r="726" spans="1:6" ht="15.75" thickBot="1" x14ac:dyDescent="0.3">
      <c r="A726" s="4" t="s">
        <v>58</v>
      </c>
      <c r="B726" s="45" t="s">
        <v>531</v>
      </c>
      <c r="C726" s="45"/>
      <c r="D726" s="78" t="s">
        <v>1</v>
      </c>
      <c r="E726" s="79"/>
      <c r="F726" s="80"/>
    </row>
    <row r="727" spans="1:6" ht="15.75" thickBot="1" x14ac:dyDescent="0.3">
      <c r="A727" s="2" t="s">
        <v>44</v>
      </c>
      <c r="B727" s="53" t="s">
        <v>45</v>
      </c>
      <c r="C727" s="53"/>
      <c r="D727" s="53" t="s">
        <v>46</v>
      </c>
      <c r="E727" s="53"/>
      <c r="F727" s="53"/>
    </row>
    <row r="728" spans="1:6" x14ac:dyDescent="0.25">
      <c r="A728" s="3" t="s">
        <v>401</v>
      </c>
      <c r="B728" s="45"/>
      <c r="C728" s="45"/>
      <c r="D728" s="86"/>
      <c r="E728" s="87"/>
      <c r="F728" s="88"/>
    </row>
    <row r="729" spans="1:6" x14ac:dyDescent="0.25">
      <c r="A729" s="4" t="s">
        <v>47</v>
      </c>
      <c r="B729" s="45">
        <v>3</v>
      </c>
      <c r="C729" s="45"/>
      <c r="D729" s="81">
        <f>B729</f>
        <v>3</v>
      </c>
      <c r="E729" s="58"/>
      <c r="F729" s="82"/>
    </row>
    <row r="730" spans="1:6" ht="15.75" thickBot="1" x14ac:dyDescent="0.3">
      <c r="A730" s="4" t="s">
        <v>48</v>
      </c>
      <c r="B730" s="45">
        <v>20</v>
      </c>
      <c r="C730" s="45"/>
      <c r="D730" s="83"/>
      <c r="E730" s="84"/>
      <c r="F730" s="85"/>
    </row>
    <row r="731" spans="1:6" ht="15.75" thickBot="1" x14ac:dyDescent="0.3">
      <c r="A731" s="8" t="s">
        <v>1</v>
      </c>
      <c r="B731" s="49" t="s">
        <v>1</v>
      </c>
      <c r="C731" s="49"/>
      <c r="D731" s="49"/>
      <c r="E731" s="49"/>
      <c r="F731" s="49"/>
    </row>
    <row r="732" spans="1:6" ht="15.75" thickBot="1" x14ac:dyDescent="0.3">
      <c r="A732" s="4" t="s">
        <v>58</v>
      </c>
      <c r="B732" s="45" t="s">
        <v>532</v>
      </c>
      <c r="C732" s="45"/>
      <c r="D732" s="78" t="s">
        <v>1</v>
      </c>
      <c r="E732" s="79"/>
      <c r="F732" s="80"/>
    </row>
    <row r="733" spans="1:6" ht="15.75" thickBot="1" x14ac:dyDescent="0.3">
      <c r="A733" s="2" t="s">
        <v>44</v>
      </c>
      <c r="B733" s="53" t="s">
        <v>45</v>
      </c>
      <c r="C733" s="53"/>
      <c r="D733" s="53" t="s">
        <v>46</v>
      </c>
      <c r="E733" s="53"/>
      <c r="F733" s="53"/>
    </row>
    <row r="734" spans="1:6" x14ac:dyDescent="0.25">
      <c r="A734" s="3" t="s">
        <v>403</v>
      </c>
      <c r="B734" s="45"/>
      <c r="C734" s="45"/>
      <c r="D734" s="86"/>
      <c r="E734" s="87"/>
      <c r="F734" s="88"/>
    </row>
    <row r="735" spans="1:6" x14ac:dyDescent="0.25">
      <c r="A735" s="4" t="s">
        <v>47</v>
      </c>
      <c r="B735" s="45">
        <v>5</v>
      </c>
      <c r="C735" s="45"/>
      <c r="D735" s="81">
        <f>B735</f>
        <v>5</v>
      </c>
      <c r="E735" s="58"/>
      <c r="F735" s="82"/>
    </row>
    <row r="736" spans="1:6" ht="15.75" thickBot="1" x14ac:dyDescent="0.3">
      <c r="A736" s="4" t="s">
        <v>48</v>
      </c>
      <c r="B736" s="45">
        <v>6</v>
      </c>
      <c r="C736" s="45"/>
      <c r="D736" s="83"/>
      <c r="E736" s="84"/>
      <c r="F736" s="85"/>
    </row>
    <row r="737" spans="1:6" ht="15.75" thickBot="1" x14ac:dyDescent="0.3">
      <c r="A737" s="8" t="s">
        <v>1</v>
      </c>
      <c r="B737" s="49" t="s">
        <v>1</v>
      </c>
      <c r="C737" s="49"/>
      <c r="D737" s="49"/>
      <c r="E737" s="49"/>
      <c r="F737" s="49"/>
    </row>
    <row r="738" spans="1:6" ht="15.75" thickBot="1" x14ac:dyDescent="0.3">
      <c r="A738" s="4" t="s">
        <v>58</v>
      </c>
      <c r="B738" s="45" t="s">
        <v>533</v>
      </c>
      <c r="C738" s="45"/>
      <c r="D738" s="78" t="s">
        <v>1</v>
      </c>
      <c r="E738" s="79"/>
      <c r="F738" s="80"/>
    </row>
    <row r="739" spans="1:6" ht="15.75" thickBot="1" x14ac:dyDescent="0.3">
      <c r="A739" s="2" t="s">
        <v>44</v>
      </c>
      <c r="B739" s="53" t="s">
        <v>45</v>
      </c>
      <c r="C739" s="53"/>
      <c r="D739" s="53" t="s">
        <v>46</v>
      </c>
      <c r="E739" s="53"/>
      <c r="F739" s="53"/>
    </row>
    <row r="740" spans="1:6" x14ac:dyDescent="0.25">
      <c r="A740" s="3" t="s">
        <v>534</v>
      </c>
      <c r="B740" s="45"/>
      <c r="C740" s="45"/>
      <c r="D740" s="86"/>
      <c r="E740" s="87"/>
      <c r="F740" s="88"/>
    </row>
    <row r="741" spans="1:6" x14ac:dyDescent="0.25">
      <c r="A741" s="4" t="s">
        <v>445</v>
      </c>
      <c r="B741" s="45">
        <v>2</v>
      </c>
      <c r="C741" s="45"/>
      <c r="D741" s="81">
        <f>B741</f>
        <v>2</v>
      </c>
      <c r="E741" s="58"/>
      <c r="F741" s="82"/>
    </row>
    <row r="742" spans="1:6" ht="15.75" thickBot="1" x14ac:dyDescent="0.3">
      <c r="A742" s="4" t="s">
        <v>443</v>
      </c>
      <c r="B742" s="45">
        <v>30</v>
      </c>
      <c r="C742" s="45"/>
      <c r="D742" s="83"/>
      <c r="E742" s="84"/>
      <c r="F742" s="85"/>
    </row>
    <row r="743" spans="1:6" ht="15.75" thickBot="1" x14ac:dyDescent="0.3">
      <c r="A743" s="8" t="s">
        <v>1</v>
      </c>
      <c r="B743" s="49" t="s">
        <v>1</v>
      </c>
      <c r="C743" s="49"/>
      <c r="D743" s="49"/>
      <c r="E743" s="49"/>
      <c r="F743" s="49"/>
    </row>
    <row r="744" spans="1:6" ht="15.75" thickBot="1" x14ac:dyDescent="0.3">
      <c r="A744" s="4" t="s">
        <v>58</v>
      </c>
      <c r="B744" s="45" t="s">
        <v>535</v>
      </c>
      <c r="C744" s="45"/>
      <c r="D744" s="78" t="s">
        <v>1</v>
      </c>
      <c r="E744" s="79"/>
      <c r="F744" s="80"/>
    </row>
    <row r="745" spans="1:6" ht="15.75" thickBot="1" x14ac:dyDescent="0.3">
      <c r="A745" s="2" t="s">
        <v>44</v>
      </c>
      <c r="B745" s="53" t="s">
        <v>45</v>
      </c>
      <c r="C745" s="53"/>
      <c r="D745" s="53" t="s">
        <v>46</v>
      </c>
      <c r="E745" s="53"/>
      <c r="F745" s="53"/>
    </row>
    <row r="746" spans="1:6" x14ac:dyDescent="0.25">
      <c r="A746" s="3" t="s">
        <v>536</v>
      </c>
      <c r="B746" s="45"/>
      <c r="C746" s="45"/>
      <c r="D746" s="86"/>
      <c r="E746" s="87"/>
      <c r="F746" s="88"/>
    </row>
    <row r="747" spans="1:6" x14ac:dyDescent="0.25">
      <c r="A747" s="4" t="s">
        <v>47</v>
      </c>
      <c r="B747" s="45">
        <v>1</v>
      </c>
      <c r="C747" s="45"/>
      <c r="D747" s="81">
        <f>B747</f>
        <v>1</v>
      </c>
      <c r="E747" s="58"/>
      <c r="F747" s="82"/>
    </row>
    <row r="748" spans="1:6" ht="15.75" thickBot="1" x14ac:dyDescent="0.3">
      <c r="A748" s="4" t="s">
        <v>48</v>
      </c>
      <c r="B748" s="45">
        <v>80</v>
      </c>
      <c r="C748" s="45"/>
      <c r="D748" s="83"/>
      <c r="E748" s="84"/>
      <c r="F748" s="85"/>
    </row>
    <row r="749" spans="1:6" ht="15.75" thickBot="1" x14ac:dyDescent="0.3">
      <c r="A749" s="8" t="s">
        <v>1</v>
      </c>
      <c r="B749" s="49" t="s">
        <v>1</v>
      </c>
      <c r="C749" s="49"/>
      <c r="D749" s="49"/>
      <c r="E749" s="49"/>
      <c r="F749" s="49"/>
    </row>
    <row r="750" spans="1:6" ht="15.75" thickBot="1" x14ac:dyDescent="0.3">
      <c r="A750" s="4" t="s">
        <v>58</v>
      </c>
      <c r="B750" s="45" t="s">
        <v>537</v>
      </c>
      <c r="C750" s="45"/>
      <c r="D750" s="78" t="s">
        <v>1</v>
      </c>
      <c r="E750" s="79"/>
      <c r="F750" s="80"/>
    </row>
    <row r="751" spans="1:6" ht="15.75" thickBot="1" x14ac:dyDescent="0.3">
      <c r="A751" s="2" t="s">
        <v>44</v>
      </c>
      <c r="B751" s="53" t="s">
        <v>45</v>
      </c>
      <c r="C751" s="53"/>
      <c r="D751" s="53" t="s">
        <v>46</v>
      </c>
      <c r="E751" s="53"/>
      <c r="F751" s="53"/>
    </row>
    <row r="752" spans="1:6" x14ac:dyDescent="0.25">
      <c r="A752" s="3" t="s">
        <v>409</v>
      </c>
      <c r="B752" s="45"/>
      <c r="C752" s="45"/>
      <c r="D752" s="86"/>
      <c r="E752" s="87"/>
      <c r="F752" s="88"/>
    </row>
    <row r="753" spans="1:6" x14ac:dyDescent="0.25">
      <c r="A753" s="4" t="s">
        <v>47</v>
      </c>
      <c r="B753" s="45">
        <v>5</v>
      </c>
      <c r="C753" s="45"/>
      <c r="D753" s="81">
        <f>B753</f>
        <v>5</v>
      </c>
      <c r="E753" s="58"/>
      <c r="F753" s="82"/>
    </row>
    <row r="754" spans="1:6" ht="15.75" thickBot="1" x14ac:dyDescent="0.3">
      <c r="A754" s="4" t="s">
        <v>48</v>
      </c>
      <c r="B754" s="45">
        <v>30</v>
      </c>
      <c r="C754" s="45"/>
      <c r="D754" s="83"/>
      <c r="E754" s="84"/>
      <c r="F754" s="85"/>
    </row>
    <row r="755" spans="1:6" ht="15.75" thickBot="1" x14ac:dyDescent="0.3">
      <c r="A755" s="8" t="s">
        <v>1</v>
      </c>
      <c r="B755" s="49" t="s">
        <v>1</v>
      </c>
      <c r="C755" s="49"/>
      <c r="D755" s="49"/>
      <c r="E755" s="49"/>
      <c r="F755" s="49"/>
    </row>
    <row r="756" spans="1:6" ht="15.75" thickBot="1" x14ac:dyDescent="0.3">
      <c r="A756" s="4" t="s">
        <v>58</v>
      </c>
      <c r="B756" s="45" t="s">
        <v>538</v>
      </c>
      <c r="C756" s="45"/>
      <c r="D756" s="78" t="s">
        <v>1</v>
      </c>
      <c r="E756" s="79"/>
      <c r="F756" s="80"/>
    </row>
    <row r="757" spans="1:6" ht="15.75" thickBot="1" x14ac:dyDescent="0.3">
      <c r="A757" s="2" t="s">
        <v>44</v>
      </c>
      <c r="B757" s="53" t="s">
        <v>45</v>
      </c>
      <c r="C757" s="53"/>
      <c r="D757" s="53" t="s">
        <v>46</v>
      </c>
      <c r="E757" s="53"/>
      <c r="F757" s="53"/>
    </row>
    <row r="758" spans="1:6" x14ac:dyDescent="0.25">
      <c r="A758" s="3" t="s">
        <v>283</v>
      </c>
      <c r="B758" s="45"/>
      <c r="C758" s="45"/>
      <c r="D758" s="86"/>
      <c r="E758" s="87"/>
      <c r="F758" s="88"/>
    </row>
    <row r="759" spans="1:6" x14ac:dyDescent="0.25">
      <c r="A759" s="4" t="s">
        <v>47</v>
      </c>
      <c r="B759" s="45">
        <v>4</v>
      </c>
      <c r="C759" s="45"/>
      <c r="D759" s="81">
        <f>B759</f>
        <v>4</v>
      </c>
      <c r="E759" s="58"/>
      <c r="F759" s="82"/>
    </row>
    <row r="760" spans="1:6" ht="15.75" thickBot="1" x14ac:dyDescent="0.3">
      <c r="A760" s="4" t="s">
        <v>48</v>
      </c>
      <c r="B760" s="45">
        <v>1864</v>
      </c>
      <c r="C760" s="45"/>
      <c r="D760" s="83"/>
      <c r="E760" s="84"/>
      <c r="F760" s="85"/>
    </row>
    <row r="761" spans="1:6" ht="15.75" thickBot="1" x14ac:dyDescent="0.3">
      <c r="A761" s="8" t="s">
        <v>1</v>
      </c>
      <c r="B761" s="49" t="s">
        <v>1</v>
      </c>
      <c r="C761" s="49"/>
      <c r="D761" s="49"/>
      <c r="E761" s="49"/>
      <c r="F761" s="49"/>
    </row>
    <row r="762" spans="1:6" ht="15.75" thickBot="1" x14ac:dyDescent="0.3">
      <c r="A762" s="4" t="s">
        <v>58</v>
      </c>
      <c r="B762" s="45" t="s">
        <v>539</v>
      </c>
      <c r="C762" s="45"/>
      <c r="D762" s="78" t="s">
        <v>1</v>
      </c>
      <c r="E762" s="79"/>
      <c r="F762" s="80"/>
    </row>
    <row r="763" spans="1:6" ht="15.75" thickBot="1" x14ac:dyDescent="0.3">
      <c r="A763" s="2" t="s">
        <v>44</v>
      </c>
      <c r="B763" s="53" t="s">
        <v>45</v>
      </c>
      <c r="C763" s="53"/>
      <c r="D763" s="53" t="s">
        <v>46</v>
      </c>
      <c r="E763" s="53"/>
      <c r="F763" s="53"/>
    </row>
    <row r="764" spans="1:6" x14ac:dyDescent="0.25">
      <c r="A764" s="3" t="s">
        <v>283</v>
      </c>
      <c r="B764" s="45"/>
      <c r="C764" s="45"/>
      <c r="D764" s="86"/>
      <c r="E764" s="87"/>
      <c r="F764" s="88"/>
    </row>
    <row r="765" spans="1:6" x14ac:dyDescent="0.25">
      <c r="A765" s="4" t="s">
        <v>47</v>
      </c>
      <c r="B765" s="45">
        <v>4</v>
      </c>
      <c r="C765" s="45"/>
      <c r="D765" s="81">
        <f>B765</f>
        <v>4</v>
      </c>
      <c r="E765" s="58"/>
      <c r="F765" s="82"/>
    </row>
    <row r="766" spans="1:6" ht="15.75" thickBot="1" x14ac:dyDescent="0.3">
      <c r="A766" s="4" t="s">
        <v>48</v>
      </c>
      <c r="B766" s="45">
        <v>1880</v>
      </c>
      <c r="C766" s="45"/>
      <c r="D766" s="83"/>
      <c r="E766" s="84"/>
      <c r="F766" s="85"/>
    </row>
    <row r="767" spans="1:6" ht="15.75" thickBot="1" x14ac:dyDescent="0.3">
      <c r="A767" s="8" t="s">
        <v>1</v>
      </c>
      <c r="B767" s="49" t="s">
        <v>1</v>
      </c>
      <c r="C767" s="49"/>
      <c r="D767" s="49"/>
      <c r="E767" s="49"/>
      <c r="F767" s="49"/>
    </row>
    <row r="768" spans="1:6" ht="15.75" thickBot="1" x14ac:dyDescent="0.3">
      <c r="A768" s="4" t="s">
        <v>58</v>
      </c>
      <c r="B768" s="45" t="s">
        <v>540</v>
      </c>
      <c r="C768" s="45"/>
      <c r="D768" s="78" t="s">
        <v>1</v>
      </c>
      <c r="E768" s="79"/>
      <c r="F768" s="80"/>
    </row>
    <row r="769" spans="1:6" ht="15.75" thickBot="1" x14ac:dyDescent="0.3">
      <c r="A769" s="2" t="s">
        <v>44</v>
      </c>
      <c r="B769" s="53" t="s">
        <v>45</v>
      </c>
      <c r="C769" s="53"/>
      <c r="D769" s="53" t="s">
        <v>46</v>
      </c>
      <c r="E769" s="53"/>
      <c r="F769" s="53"/>
    </row>
    <row r="770" spans="1:6" x14ac:dyDescent="0.25">
      <c r="A770" s="3" t="s">
        <v>283</v>
      </c>
      <c r="B770" s="45"/>
      <c r="C770" s="45"/>
      <c r="D770" s="86"/>
      <c r="E770" s="87"/>
      <c r="F770" s="88"/>
    </row>
    <row r="771" spans="1:6" x14ac:dyDescent="0.25">
      <c r="A771" s="4" t="s">
        <v>47</v>
      </c>
      <c r="B771" s="45">
        <v>5</v>
      </c>
      <c r="C771" s="45"/>
      <c r="D771" s="81">
        <f>B771</f>
        <v>5</v>
      </c>
      <c r="E771" s="58"/>
      <c r="F771" s="82"/>
    </row>
    <row r="772" spans="1:6" ht="15.75" thickBot="1" x14ac:dyDescent="0.3">
      <c r="A772" s="4" t="s">
        <v>48</v>
      </c>
      <c r="B772" s="45">
        <v>2157</v>
      </c>
      <c r="C772" s="45"/>
      <c r="D772" s="83"/>
      <c r="E772" s="84"/>
      <c r="F772" s="85"/>
    </row>
    <row r="773" spans="1:6" ht="15.75" thickBot="1" x14ac:dyDescent="0.3">
      <c r="A773" s="8" t="s">
        <v>1</v>
      </c>
      <c r="B773" s="49" t="s">
        <v>1</v>
      </c>
      <c r="C773" s="49"/>
      <c r="D773" s="49"/>
      <c r="E773" s="49"/>
      <c r="F773" s="49"/>
    </row>
    <row r="774" spans="1:6" ht="15.75" thickBot="1" x14ac:dyDescent="0.3">
      <c r="A774" s="4" t="s">
        <v>58</v>
      </c>
      <c r="B774" s="45" t="s">
        <v>541</v>
      </c>
      <c r="C774" s="45"/>
      <c r="D774" s="78" t="s">
        <v>1</v>
      </c>
      <c r="E774" s="79"/>
      <c r="F774" s="80"/>
    </row>
    <row r="775" spans="1:6" ht="15.75" thickBot="1" x14ac:dyDescent="0.3">
      <c r="A775" s="2" t="s">
        <v>44</v>
      </c>
      <c r="B775" s="53" t="s">
        <v>45</v>
      </c>
      <c r="C775" s="53"/>
      <c r="D775" s="53" t="s">
        <v>46</v>
      </c>
      <c r="E775" s="53"/>
      <c r="F775" s="53"/>
    </row>
    <row r="776" spans="1:6" x14ac:dyDescent="0.25">
      <c r="A776" s="3" t="s">
        <v>283</v>
      </c>
      <c r="B776" s="45"/>
      <c r="C776" s="45"/>
      <c r="D776" s="86"/>
      <c r="E776" s="87"/>
      <c r="F776" s="88"/>
    </row>
    <row r="777" spans="1:6" x14ac:dyDescent="0.25">
      <c r="A777" s="4" t="s">
        <v>47</v>
      </c>
      <c r="B777" s="45">
        <v>12</v>
      </c>
      <c r="C777" s="45"/>
      <c r="D777" s="81">
        <f>B777</f>
        <v>12</v>
      </c>
      <c r="E777" s="58"/>
      <c r="F777" s="82"/>
    </row>
    <row r="778" spans="1:6" ht="15.75" thickBot="1" x14ac:dyDescent="0.3">
      <c r="A778" s="4" t="s">
        <v>48</v>
      </c>
      <c r="B778" s="45">
        <v>543</v>
      </c>
      <c r="C778" s="45"/>
      <c r="D778" s="83"/>
      <c r="E778" s="84"/>
      <c r="F778" s="85"/>
    </row>
    <row r="779" spans="1:6" ht="15.75" thickBot="1" x14ac:dyDescent="0.3">
      <c r="A779" s="8" t="s">
        <v>1</v>
      </c>
      <c r="B779" s="49" t="s">
        <v>1</v>
      </c>
      <c r="C779" s="49"/>
      <c r="D779" s="49"/>
      <c r="E779" s="49"/>
      <c r="F779" s="49"/>
    </row>
    <row r="780" spans="1:6" ht="15.75" thickBot="1" x14ac:dyDescent="0.3">
      <c r="A780" s="4" t="s">
        <v>58</v>
      </c>
      <c r="B780" s="45" t="s">
        <v>542</v>
      </c>
      <c r="C780" s="45"/>
      <c r="D780" s="78" t="s">
        <v>1</v>
      </c>
      <c r="E780" s="79"/>
      <c r="F780" s="80"/>
    </row>
    <row r="781" spans="1:6" ht="15.75" thickBot="1" x14ac:dyDescent="0.3">
      <c r="A781" s="2" t="s">
        <v>44</v>
      </c>
      <c r="B781" s="53" t="s">
        <v>45</v>
      </c>
      <c r="C781" s="53"/>
      <c r="D781" s="53" t="s">
        <v>46</v>
      </c>
      <c r="E781" s="53"/>
      <c r="F781" s="53"/>
    </row>
    <row r="782" spans="1:6" x14ac:dyDescent="0.25">
      <c r="A782" s="3" t="s">
        <v>283</v>
      </c>
      <c r="B782" s="45"/>
      <c r="C782" s="45"/>
      <c r="D782" s="86"/>
      <c r="E782" s="87"/>
      <c r="F782" s="88"/>
    </row>
    <row r="783" spans="1:6" x14ac:dyDescent="0.25">
      <c r="A783" s="4" t="s">
        <v>47</v>
      </c>
      <c r="B783" s="45">
        <v>4</v>
      </c>
      <c r="C783" s="45"/>
      <c r="D783" s="81">
        <f>B783</f>
        <v>4</v>
      </c>
      <c r="E783" s="58"/>
      <c r="F783" s="82"/>
    </row>
    <row r="784" spans="1:6" ht="15.75" thickBot="1" x14ac:dyDescent="0.3">
      <c r="A784" s="4" t="s">
        <v>48</v>
      </c>
      <c r="B784" s="45">
        <v>1653</v>
      </c>
      <c r="C784" s="45"/>
      <c r="D784" s="83"/>
      <c r="E784" s="84"/>
      <c r="F784" s="85"/>
    </row>
    <row r="785" spans="1:6" ht="15.75" thickBot="1" x14ac:dyDescent="0.3">
      <c r="A785" s="8" t="s">
        <v>1</v>
      </c>
      <c r="B785" s="49" t="s">
        <v>1</v>
      </c>
      <c r="C785" s="49"/>
      <c r="D785" s="49"/>
      <c r="E785" s="49"/>
      <c r="F785" s="49"/>
    </row>
    <row r="786" spans="1:6" ht="15.75" thickBot="1" x14ac:dyDescent="0.3">
      <c r="A786" s="4" t="s">
        <v>58</v>
      </c>
      <c r="B786" s="45" t="s">
        <v>543</v>
      </c>
      <c r="C786" s="45"/>
      <c r="D786" s="78" t="s">
        <v>1</v>
      </c>
      <c r="E786" s="79"/>
      <c r="F786" s="80"/>
    </row>
    <row r="787" spans="1:6" ht="15.75" thickBot="1" x14ac:dyDescent="0.3">
      <c r="A787" s="2" t="s">
        <v>44</v>
      </c>
      <c r="B787" s="53" t="s">
        <v>45</v>
      </c>
      <c r="C787" s="53"/>
      <c r="D787" s="53" t="s">
        <v>46</v>
      </c>
      <c r="E787" s="53"/>
      <c r="F787" s="53"/>
    </row>
    <row r="788" spans="1:6" x14ac:dyDescent="0.25">
      <c r="A788" s="3" t="s">
        <v>283</v>
      </c>
      <c r="B788" s="45"/>
      <c r="C788" s="45"/>
      <c r="D788" s="86"/>
      <c r="E788" s="87"/>
      <c r="F788" s="88"/>
    </row>
    <row r="789" spans="1:6" x14ac:dyDescent="0.25">
      <c r="A789" s="4" t="s">
        <v>47</v>
      </c>
      <c r="B789" s="45">
        <v>3</v>
      </c>
      <c r="C789" s="45"/>
      <c r="D789" s="81">
        <f>B789</f>
        <v>3</v>
      </c>
      <c r="E789" s="58"/>
      <c r="F789" s="82"/>
    </row>
    <row r="790" spans="1:6" ht="15.75" thickBot="1" x14ac:dyDescent="0.3">
      <c r="A790" s="4" t="s">
        <v>48</v>
      </c>
      <c r="B790" s="45">
        <v>1206</v>
      </c>
      <c r="C790" s="45"/>
      <c r="D790" s="83"/>
      <c r="E790" s="84"/>
      <c r="F790" s="85"/>
    </row>
    <row r="791" spans="1:6" ht="15.75" thickBot="1" x14ac:dyDescent="0.3">
      <c r="A791" s="8" t="s">
        <v>1</v>
      </c>
      <c r="B791" s="49" t="s">
        <v>1</v>
      </c>
      <c r="C791" s="49"/>
      <c r="D791" s="49"/>
      <c r="E791" s="49"/>
      <c r="F791" s="49"/>
    </row>
    <row r="792" spans="1:6" ht="15.75" thickBot="1" x14ac:dyDescent="0.3">
      <c r="A792" s="4" t="s">
        <v>58</v>
      </c>
      <c r="B792" s="45" t="s">
        <v>544</v>
      </c>
      <c r="C792" s="45"/>
      <c r="D792" s="78" t="s">
        <v>1</v>
      </c>
      <c r="E792" s="79"/>
      <c r="F792" s="80"/>
    </row>
    <row r="793" spans="1:6" ht="15.75" thickBot="1" x14ac:dyDescent="0.3">
      <c r="A793" s="2" t="s">
        <v>44</v>
      </c>
      <c r="B793" s="53" t="s">
        <v>45</v>
      </c>
      <c r="C793" s="53"/>
      <c r="D793" s="53" t="s">
        <v>46</v>
      </c>
      <c r="E793" s="53"/>
      <c r="F793" s="53"/>
    </row>
    <row r="794" spans="1:6" x14ac:dyDescent="0.25">
      <c r="A794" s="3" t="s">
        <v>417</v>
      </c>
      <c r="B794" s="45"/>
      <c r="C794" s="45"/>
      <c r="D794" s="86"/>
      <c r="E794" s="87"/>
      <c r="F794" s="88"/>
    </row>
    <row r="795" spans="1:6" x14ac:dyDescent="0.25">
      <c r="A795" s="4" t="s">
        <v>47</v>
      </c>
      <c r="B795" s="45">
        <v>10</v>
      </c>
      <c r="C795" s="45"/>
      <c r="D795" s="81">
        <f>B795</f>
        <v>10</v>
      </c>
      <c r="E795" s="58"/>
      <c r="F795" s="82"/>
    </row>
    <row r="796" spans="1:6" ht="15.75" thickBot="1" x14ac:dyDescent="0.3">
      <c r="A796" s="4" t="s">
        <v>48</v>
      </c>
      <c r="B796" s="45">
        <v>400</v>
      </c>
      <c r="C796" s="45"/>
      <c r="D796" s="83"/>
      <c r="E796" s="84"/>
      <c r="F796" s="85"/>
    </row>
    <row r="797" spans="1:6" ht="15.75" thickBot="1" x14ac:dyDescent="0.3">
      <c r="A797" s="8" t="s">
        <v>1</v>
      </c>
      <c r="B797" s="49" t="s">
        <v>1</v>
      </c>
      <c r="C797" s="49"/>
      <c r="D797" s="49"/>
      <c r="E797" s="49"/>
      <c r="F797" s="49"/>
    </row>
    <row r="798" spans="1:6" ht="15.75" thickBot="1" x14ac:dyDescent="0.3">
      <c r="A798" s="4" t="s">
        <v>58</v>
      </c>
      <c r="B798" s="45" t="s">
        <v>545</v>
      </c>
      <c r="C798" s="45"/>
      <c r="D798" s="78" t="s">
        <v>1</v>
      </c>
      <c r="E798" s="79"/>
      <c r="F798" s="80"/>
    </row>
    <row r="799" spans="1:6" ht="15.75" thickBot="1" x14ac:dyDescent="0.3">
      <c r="A799" s="2" t="s">
        <v>44</v>
      </c>
      <c r="B799" s="53" t="s">
        <v>45</v>
      </c>
      <c r="C799" s="53"/>
      <c r="D799" s="53" t="s">
        <v>46</v>
      </c>
      <c r="E799" s="53"/>
      <c r="F799" s="53"/>
    </row>
    <row r="800" spans="1:6" x14ac:dyDescent="0.25">
      <c r="A800" s="3" t="s">
        <v>319</v>
      </c>
      <c r="B800" s="45"/>
      <c r="C800" s="45"/>
      <c r="D800" s="86"/>
      <c r="E800" s="87"/>
      <c r="F800" s="88"/>
    </row>
    <row r="801" spans="1:6" x14ac:dyDescent="0.25">
      <c r="A801" s="4" t="s">
        <v>445</v>
      </c>
      <c r="B801" s="45">
        <v>1</v>
      </c>
      <c r="C801" s="45"/>
      <c r="D801" s="81">
        <f>B801</f>
        <v>1</v>
      </c>
      <c r="E801" s="58"/>
      <c r="F801" s="82"/>
    </row>
    <row r="802" spans="1:6" ht="15.75" thickBot="1" x14ac:dyDescent="0.3">
      <c r="A802" s="4" t="s">
        <v>443</v>
      </c>
      <c r="B802" s="45">
        <v>37</v>
      </c>
      <c r="C802" s="45"/>
      <c r="D802" s="83"/>
      <c r="E802" s="84"/>
      <c r="F802" s="85"/>
    </row>
    <row r="803" spans="1:6" ht="15.75" thickBot="1" x14ac:dyDescent="0.3">
      <c r="A803" s="8" t="s">
        <v>1</v>
      </c>
      <c r="B803" s="49" t="s">
        <v>1</v>
      </c>
      <c r="C803" s="49"/>
      <c r="D803" s="49"/>
      <c r="E803" s="49"/>
      <c r="F803" s="49"/>
    </row>
    <row r="804" spans="1:6" ht="29.25" customHeight="1" thickBot="1" x14ac:dyDescent="0.3">
      <c r="A804" s="4" t="s">
        <v>58</v>
      </c>
      <c r="B804" s="45" t="s">
        <v>546</v>
      </c>
      <c r="C804" s="45"/>
      <c r="D804" s="78" t="s">
        <v>1</v>
      </c>
      <c r="E804" s="79"/>
      <c r="F804" s="80"/>
    </row>
    <row r="805" spans="1:6" ht="15.75" thickBot="1" x14ac:dyDescent="0.3">
      <c r="A805" s="2" t="s">
        <v>44</v>
      </c>
      <c r="B805" s="53" t="s">
        <v>45</v>
      </c>
      <c r="C805" s="53"/>
      <c r="D805" s="53" t="s">
        <v>46</v>
      </c>
      <c r="E805" s="53"/>
      <c r="F805" s="53"/>
    </row>
    <row r="806" spans="1:6" x14ac:dyDescent="0.25">
      <c r="A806" s="3" t="s">
        <v>420</v>
      </c>
      <c r="B806" s="45"/>
      <c r="C806" s="45"/>
      <c r="D806" s="86"/>
      <c r="E806" s="87"/>
      <c r="F806" s="88"/>
    </row>
    <row r="807" spans="1:6" x14ac:dyDescent="0.25">
      <c r="A807" s="4" t="s">
        <v>47</v>
      </c>
      <c r="B807" s="45">
        <v>10</v>
      </c>
      <c r="C807" s="45"/>
      <c r="D807" s="81">
        <f>B807</f>
        <v>10</v>
      </c>
      <c r="E807" s="58"/>
      <c r="F807" s="82"/>
    </row>
    <row r="808" spans="1:6" ht="15.75" thickBot="1" x14ac:dyDescent="0.3">
      <c r="A808" s="4" t="s">
        <v>48</v>
      </c>
      <c r="B808" s="45">
        <v>21</v>
      </c>
      <c r="C808" s="45"/>
      <c r="D808" s="83"/>
      <c r="E808" s="84"/>
      <c r="F808" s="85"/>
    </row>
    <row r="809" spans="1:6" ht="15.75" thickBot="1" x14ac:dyDescent="0.3">
      <c r="A809" s="8" t="s">
        <v>1</v>
      </c>
      <c r="B809" s="49" t="s">
        <v>1</v>
      </c>
      <c r="C809" s="49"/>
      <c r="D809" s="49"/>
      <c r="E809" s="49"/>
      <c r="F809" s="49"/>
    </row>
    <row r="810" spans="1:6" ht="15.75" thickBot="1" x14ac:dyDescent="0.3">
      <c r="A810" s="4" t="s">
        <v>58</v>
      </c>
      <c r="B810" s="45" t="s">
        <v>547</v>
      </c>
      <c r="C810" s="45"/>
      <c r="D810" s="78" t="s">
        <v>1</v>
      </c>
      <c r="E810" s="79"/>
      <c r="F810" s="80"/>
    </row>
    <row r="811" spans="1:6" ht="15.75" thickBot="1" x14ac:dyDescent="0.3">
      <c r="A811" s="2" t="s">
        <v>44</v>
      </c>
      <c r="B811" s="53" t="s">
        <v>45</v>
      </c>
      <c r="C811" s="53"/>
      <c r="D811" s="53" t="s">
        <v>46</v>
      </c>
      <c r="E811" s="53"/>
      <c r="F811" s="53"/>
    </row>
    <row r="812" spans="1:6" x14ac:dyDescent="0.25">
      <c r="A812" s="3" t="s">
        <v>422</v>
      </c>
      <c r="B812" s="45"/>
      <c r="C812" s="45"/>
      <c r="D812" s="86"/>
      <c r="E812" s="87"/>
      <c r="F812" s="88"/>
    </row>
    <row r="813" spans="1:6" x14ac:dyDescent="0.25">
      <c r="A813" s="4" t="s">
        <v>47</v>
      </c>
      <c r="B813" s="45">
        <v>3</v>
      </c>
      <c r="C813" s="45"/>
      <c r="D813" s="81">
        <f>B813</f>
        <v>3</v>
      </c>
      <c r="E813" s="58"/>
      <c r="F813" s="82"/>
    </row>
    <row r="814" spans="1:6" ht="15.75" thickBot="1" x14ac:dyDescent="0.3">
      <c r="A814" s="4" t="s">
        <v>48</v>
      </c>
      <c r="B814" s="45">
        <v>7</v>
      </c>
      <c r="C814" s="45"/>
      <c r="D814" s="83"/>
      <c r="E814" s="84"/>
      <c r="F814" s="85"/>
    </row>
    <row r="815" spans="1:6" ht="15.75" thickBot="1" x14ac:dyDescent="0.3">
      <c r="A815" s="8" t="s">
        <v>1</v>
      </c>
      <c r="B815" s="49" t="s">
        <v>1</v>
      </c>
      <c r="C815" s="49"/>
      <c r="D815" s="49"/>
      <c r="E815" s="49"/>
      <c r="F815" s="49"/>
    </row>
    <row r="816" spans="1:6" ht="15.75" thickBot="1" x14ac:dyDescent="0.3">
      <c r="A816" s="4" t="s">
        <v>58</v>
      </c>
      <c r="B816" s="45" t="s">
        <v>548</v>
      </c>
      <c r="C816" s="45"/>
      <c r="D816" s="78" t="s">
        <v>1</v>
      </c>
      <c r="E816" s="79"/>
      <c r="F816" s="80"/>
    </row>
    <row r="817" spans="1:6" ht="15.75" thickBot="1" x14ac:dyDescent="0.3">
      <c r="A817" s="2" t="s">
        <v>44</v>
      </c>
      <c r="B817" s="53" t="s">
        <v>45</v>
      </c>
      <c r="C817" s="53"/>
      <c r="D817" s="53" t="s">
        <v>46</v>
      </c>
      <c r="E817" s="53"/>
      <c r="F817" s="53"/>
    </row>
    <row r="818" spans="1:6" x14ac:dyDescent="0.25">
      <c r="A818" s="3" t="s">
        <v>424</v>
      </c>
      <c r="B818" s="45"/>
      <c r="C818" s="45"/>
      <c r="D818" s="86"/>
      <c r="E818" s="87"/>
      <c r="F818" s="88"/>
    </row>
    <row r="819" spans="1:6" x14ac:dyDescent="0.25">
      <c r="A819" s="4" t="s">
        <v>47</v>
      </c>
      <c r="B819" s="45">
        <v>3</v>
      </c>
      <c r="C819" s="45"/>
      <c r="D819" s="81">
        <f>B819</f>
        <v>3</v>
      </c>
      <c r="E819" s="58"/>
      <c r="F819" s="82"/>
    </row>
    <row r="820" spans="1:6" ht="15.75" thickBot="1" x14ac:dyDescent="0.3">
      <c r="A820" s="4" t="s">
        <v>48</v>
      </c>
      <c r="B820" s="45">
        <v>30</v>
      </c>
      <c r="C820" s="45"/>
      <c r="D820" s="83"/>
      <c r="E820" s="84"/>
      <c r="F820" s="85"/>
    </row>
    <row r="821" spans="1:6" ht="15.75" thickBot="1" x14ac:dyDescent="0.3">
      <c r="A821" s="8" t="s">
        <v>1</v>
      </c>
      <c r="B821" s="49" t="s">
        <v>1</v>
      </c>
      <c r="C821" s="49"/>
      <c r="D821" s="49"/>
      <c r="E821" s="49"/>
      <c r="F821" s="49"/>
    </row>
    <row r="822" spans="1:6" ht="30.75" customHeight="1" thickBot="1" x14ac:dyDescent="0.3">
      <c r="A822" s="4" t="s">
        <v>58</v>
      </c>
      <c r="B822" s="45" t="s">
        <v>549</v>
      </c>
      <c r="C822" s="45"/>
      <c r="D822" s="78" t="s">
        <v>1</v>
      </c>
      <c r="E822" s="79"/>
      <c r="F822" s="80"/>
    </row>
    <row r="823" spans="1:6" ht="18" x14ac:dyDescent="0.25">
      <c r="A823" s="1" t="s">
        <v>70</v>
      </c>
      <c r="B823" t="s">
        <v>1</v>
      </c>
      <c r="C823" t="s">
        <v>1</v>
      </c>
      <c r="D823" t="s">
        <v>1</v>
      </c>
      <c r="E823" t="s">
        <v>1</v>
      </c>
    </row>
    <row r="824" spans="1:6" ht="30.75" thickBot="1" x14ac:dyDescent="0.3">
      <c r="A824" s="10" t="s">
        <v>71</v>
      </c>
      <c r="B824" s="10" t="s">
        <v>72</v>
      </c>
      <c r="C824" s="10" t="s">
        <v>73</v>
      </c>
      <c r="D824" s="10" t="s">
        <v>74</v>
      </c>
      <c r="E824" s="10" t="s">
        <v>75</v>
      </c>
      <c r="F824" s="10" t="s">
        <v>76</v>
      </c>
    </row>
    <row r="825" spans="1:6" x14ac:dyDescent="0.25">
      <c r="A825" s="18" t="s">
        <v>283</v>
      </c>
      <c r="B825" s="19" t="str">
        <f>CONCATENATE(D129, " (požadováno 2)")</f>
        <v>2 (požadováno 2)</v>
      </c>
      <c r="C825" s="14">
        <f>D130</f>
        <v>0</v>
      </c>
      <c r="D825" s="14">
        <f>D130*D129</f>
        <v>0</v>
      </c>
      <c r="E825" s="14">
        <f t="shared" ref="E825:E839" si="0">D825*(1+F825/100)</f>
        <v>0</v>
      </c>
      <c r="F825" s="14">
        <v>21</v>
      </c>
    </row>
    <row r="826" spans="1:6" x14ac:dyDescent="0.25">
      <c r="A826" s="20" t="s">
        <v>284</v>
      </c>
      <c r="B826" s="21" t="str">
        <f>CONCATENATE(D135, " (požadováno 5)")</f>
        <v>5 (požadováno 5)</v>
      </c>
      <c r="C826" s="15">
        <f>D136</f>
        <v>0</v>
      </c>
      <c r="D826" s="15">
        <f>D136*D135</f>
        <v>0</v>
      </c>
      <c r="E826" s="15">
        <f t="shared" si="0"/>
        <v>0</v>
      </c>
      <c r="F826" s="15">
        <v>21</v>
      </c>
    </row>
    <row r="827" spans="1:6" x14ac:dyDescent="0.25">
      <c r="A827" s="20" t="s">
        <v>285</v>
      </c>
      <c r="B827" s="21" t="str">
        <f>CONCATENATE(D141, " (požadováno 360)")</f>
        <v>360 (požadováno 360)</v>
      </c>
      <c r="C827" s="15">
        <f>D142</f>
        <v>0</v>
      </c>
      <c r="D827" s="15">
        <f>D142*D141</f>
        <v>0</v>
      </c>
      <c r="E827" s="15">
        <f t="shared" si="0"/>
        <v>0</v>
      </c>
      <c r="F827" s="15">
        <v>21</v>
      </c>
    </row>
    <row r="828" spans="1:6" x14ac:dyDescent="0.25">
      <c r="A828" s="20" t="s">
        <v>283</v>
      </c>
      <c r="B828" s="21" t="str">
        <f>CONCATENATE(D147, " (požadováno 2)")</f>
        <v>2 (požadováno 2)</v>
      </c>
      <c r="C828" s="15">
        <f>D148</f>
        <v>0</v>
      </c>
      <c r="D828" s="15">
        <f>D148*D147</f>
        <v>0</v>
      </c>
      <c r="E828" s="15">
        <f t="shared" si="0"/>
        <v>0</v>
      </c>
      <c r="F828" s="15">
        <v>21</v>
      </c>
    </row>
    <row r="829" spans="1:6" x14ac:dyDescent="0.25">
      <c r="A829" s="20" t="s">
        <v>283</v>
      </c>
      <c r="B829" s="21" t="str">
        <f>CONCATENATE(D153, " (požadováno 2)")</f>
        <v>2 (požadováno 2)</v>
      </c>
      <c r="C829" s="15">
        <f>D154</f>
        <v>0</v>
      </c>
      <c r="D829" s="15">
        <f>D154*D153</f>
        <v>0</v>
      </c>
      <c r="E829" s="15">
        <f t="shared" si="0"/>
        <v>0</v>
      </c>
      <c r="F829" s="15">
        <v>21</v>
      </c>
    </row>
    <row r="830" spans="1:6" x14ac:dyDescent="0.25">
      <c r="A830" s="20" t="s">
        <v>283</v>
      </c>
      <c r="B830" s="21" t="str">
        <f>CONCATENATE(D159, " (požadováno 1)")</f>
        <v>1 (požadováno 1)</v>
      </c>
      <c r="C830" s="15">
        <f>D160</f>
        <v>0</v>
      </c>
      <c r="D830" s="15">
        <f>D160*D159</f>
        <v>0</v>
      </c>
      <c r="E830" s="15">
        <f t="shared" si="0"/>
        <v>0</v>
      </c>
      <c r="F830" s="15">
        <v>21</v>
      </c>
    </row>
    <row r="831" spans="1:6" x14ac:dyDescent="0.25">
      <c r="A831" s="20" t="s">
        <v>283</v>
      </c>
      <c r="B831" s="21" t="str">
        <f>CONCATENATE(D165, " (požadováno 1)")</f>
        <v>1 (požadováno 1)</v>
      </c>
      <c r="C831" s="15">
        <f>D166</f>
        <v>0</v>
      </c>
      <c r="D831" s="15">
        <f>D166*D165</f>
        <v>0</v>
      </c>
      <c r="E831" s="15">
        <f t="shared" si="0"/>
        <v>0</v>
      </c>
      <c r="F831" s="15">
        <v>21</v>
      </c>
    </row>
    <row r="832" spans="1:6" x14ac:dyDescent="0.25">
      <c r="A832" s="20" t="s">
        <v>283</v>
      </c>
      <c r="B832" s="21" t="str">
        <f>CONCATENATE(D171, " (požadováno 1)")</f>
        <v>1 (požadováno 1)</v>
      </c>
      <c r="C832" s="15">
        <f>D172</f>
        <v>0</v>
      </c>
      <c r="D832" s="15">
        <f>D172*D171</f>
        <v>0</v>
      </c>
      <c r="E832" s="15">
        <f t="shared" si="0"/>
        <v>0</v>
      </c>
      <c r="F832" s="15">
        <v>21</v>
      </c>
    </row>
    <row r="833" spans="1:6" x14ac:dyDescent="0.25">
      <c r="A833" s="20" t="s">
        <v>283</v>
      </c>
      <c r="B833" s="21" t="str">
        <f>CONCATENATE(D177, " (požadováno 3)")</f>
        <v>3 (požadováno 3)</v>
      </c>
      <c r="C833" s="15">
        <f>D178</f>
        <v>0</v>
      </c>
      <c r="D833" s="15">
        <f>D178*D177</f>
        <v>0</v>
      </c>
      <c r="E833" s="15">
        <f t="shared" si="0"/>
        <v>0</v>
      </c>
      <c r="F833" s="15">
        <v>21</v>
      </c>
    </row>
    <row r="834" spans="1:6" x14ac:dyDescent="0.25">
      <c r="A834" s="20" t="s">
        <v>283</v>
      </c>
      <c r="B834" s="21" t="str">
        <f>CONCATENATE(D183, " (požadováno 2)")</f>
        <v>2 (požadováno 2)</v>
      </c>
      <c r="C834" s="15">
        <f>D184</f>
        <v>0</v>
      </c>
      <c r="D834" s="15">
        <f>D184*D183</f>
        <v>0</v>
      </c>
      <c r="E834" s="15">
        <f t="shared" si="0"/>
        <v>0</v>
      </c>
      <c r="F834" s="15">
        <v>21</v>
      </c>
    </row>
    <row r="835" spans="1:6" x14ac:dyDescent="0.25">
      <c r="A835" s="20" t="s">
        <v>283</v>
      </c>
      <c r="B835" s="21" t="str">
        <f>CONCATENATE(D189, " (požadováno 2)")</f>
        <v>2 (požadováno 2)</v>
      </c>
      <c r="C835" s="15">
        <f>D190</f>
        <v>0</v>
      </c>
      <c r="D835" s="15">
        <f>D190*D189</f>
        <v>0</v>
      </c>
      <c r="E835" s="15">
        <f t="shared" si="0"/>
        <v>0</v>
      </c>
      <c r="F835" s="15">
        <v>21</v>
      </c>
    </row>
    <row r="836" spans="1:6" x14ac:dyDescent="0.25">
      <c r="A836" s="20" t="s">
        <v>283</v>
      </c>
      <c r="B836" s="21" t="str">
        <f>CONCATENATE(D195, " (požadováno 2)")</f>
        <v>2 (požadováno 2)</v>
      </c>
      <c r="C836" s="15">
        <f>D196</f>
        <v>0</v>
      </c>
      <c r="D836" s="15">
        <f>D196*D195</f>
        <v>0</v>
      </c>
      <c r="E836" s="15">
        <f t="shared" si="0"/>
        <v>0</v>
      </c>
      <c r="F836" s="15">
        <v>21</v>
      </c>
    </row>
    <row r="837" spans="1:6" x14ac:dyDescent="0.25">
      <c r="A837" s="20" t="s">
        <v>283</v>
      </c>
      <c r="B837" s="21" t="str">
        <f>CONCATENATE(D201, " (požadováno 1)")</f>
        <v>1 (požadováno 1)</v>
      </c>
      <c r="C837" s="15">
        <f>D202</f>
        <v>0</v>
      </c>
      <c r="D837" s="15">
        <f>D202*D201</f>
        <v>0</v>
      </c>
      <c r="E837" s="15">
        <f t="shared" si="0"/>
        <v>0</v>
      </c>
      <c r="F837" s="15">
        <v>21</v>
      </c>
    </row>
    <row r="838" spans="1:6" x14ac:dyDescent="0.25">
      <c r="A838" s="20" t="s">
        <v>283</v>
      </c>
      <c r="B838" s="21" t="str">
        <f>CONCATENATE(D207, " (požadováno 2)")</f>
        <v>2 (požadováno 2)</v>
      </c>
      <c r="C838" s="15">
        <f>D208</f>
        <v>0</v>
      </c>
      <c r="D838" s="15">
        <f>D208*D207</f>
        <v>0</v>
      </c>
      <c r="E838" s="15">
        <f t="shared" si="0"/>
        <v>0</v>
      </c>
      <c r="F838" s="15">
        <v>21</v>
      </c>
    </row>
    <row r="839" spans="1:6" x14ac:dyDescent="0.25">
      <c r="A839" s="20" t="s">
        <v>283</v>
      </c>
      <c r="B839" s="21" t="str">
        <f>CONCATENATE(D213, " (požadováno 2)")</f>
        <v>2 (požadováno 2)</v>
      </c>
      <c r="C839" s="15">
        <f>D214</f>
        <v>0</v>
      </c>
      <c r="D839" s="15">
        <f>D214*D213</f>
        <v>0</v>
      </c>
      <c r="E839" s="15">
        <f t="shared" si="0"/>
        <v>0</v>
      </c>
      <c r="F839" s="15">
        <v>21</v>
      </c>
    </row>
    <row r="840" spans="1:6" x14ac:dyDescent="0.25">
      <c r="A840" s="20" t="s">
        <v>286</v>
      </c>
      <c r="B840" s="21" t="str">
        <f>CONCATENATE(D219, " (požadováno 5)")</f>
        <v>5 (požadováno 5)</v>
      </c>
      <c r="C840" s="15">
        <f>D220</f>
        <v>0</v>
      </c>
      <c r="D840" s="15">
        <f>D220*D219</f>
        <v>0</v>
      </c>
      <c r="E840" s="15">
        <f t="shared" ref="E840:E913" si="1">D840*(1+F840/100)</f>
        <v>0</v>
      </c>
      <c r="F840" s="15">
        <v>21</v>
      </c>
    </row>
    <row r="841" spans="1:6" x14ac:dyDescent="0.25">
      <c r="A841" s="20" t="s">
        <v>287</v>
      </c>
      <c r="B841" s="21" t="str">
        <f>CONCATENATE(D225, " (požadováno 5)")</f>
        <v>5 (požadováno 5)</v>
      </c>
      <c r="C841" s="15">
        <f>D226</f>
        <v>0</v>
      </c>
      <c r="D841" s="15">
        <f>D226*D225</f>
        <v>0</v>
      </c>
      <c r="E841" s="15">
        <f t="shared" si="1"/>
        <v>0</v>
      </c>
      <c r="F841" s="15">
        <v>21</v>
      </c>
    </row>
    <row r="842" spans="1:6" x14ac:dyDescent="0.25">
      <c r="A842" s="20" t="s">
        <v>288</v>
      </c>
      <c r="B842" s="21" t="str">
        <f>CONCATENATE(D231, " (požadováno 2)")</f>
        <v>2 (požadováno 2)</v>
      </c>
      <c r="C842" s="15">
        <f>D232</f>
        <v>0</v>
      </c>
      <c r="D842" s="15">
        <f>D232*D231</f>
        <v>0</v>
      </c>
      <c r="E842" s="15">
        <f t="shared" si="1"/>
        <v>0</v>
      </c>
      <c r="F842" s="15">
        <v>21</v>
      </c>
    </row>
    <row r="843" spans="1:6" x14ac:dyDescent="0.25">
      <c r="A843" s="20" t="s">
        <v>289</v>
      </c>
      <c r="B843" s="21" t="str">
        <f>CONCATENATE(D237, " (požadováno 3)")</f>
        <v>3 (požadováno 3)</v>
      </c>
      <c r="C843" s="15">
        <f>D238</f>
        <v>0</v>
      </c>
      <c r="D843" s="15">
        <f>D238*D237</f>
        <v>0</v>
      </c>
      <c r="E843" s="15">
        <f t="shared" si="1"/>
        <v>0</v>
      </c>
      <c r="F843" s="15">
        <v>21</v>
      </c>
    </row>
    <row r="844" spans="1:6" x14ac:dyDescent="0.25">
      <c r="A844" s="20" t="s">
        <v>289</v>
      </c>
      <c r="B844" s="21" t="str">
        <f>CONCATENATE(D243, " (požadováno 3)")</f>
        <v>3 (požadováno 3)</v>
      </c>
      <c r="C844" s="15">
        <f>D244</f>
        <v>0</v>
      </c>
      <c r="D844" s="15">
        <f>D244*D243</f>
        <v>0</v>
      </c>
      <c r="E844" s="15">
        <f t="shared" si="1"/>
        <v>0</v>
      </c>
      <c r="F844" s="15">
        <v>21</v>
      </c>
    </row>
    <row r="845" spans="1:6" x14ac:dyDescent="0.25">
      <c r="A845" s="20" t="s">
        <v>290</v>
      </c>
      <c r="B845" s="21" t="str">
        <f>CONCATENATE(D249, " (požadováno 20)")</f>
        <v>20 (požadováno 20)</v>
      </c>
      <c r="C845" s="15">
        <f>D250</f>
        <v>0</v>
      </c>
      <c r="D845" s="15">
        <f>D250*D249</f>
        <v>0</v>
      </c>
      <c r="E845" s="15">
        <f t="shared" si="1"/>
        <v>0</v>
      </c>
      <c r="F845" s="15">
        <v>21</v>
      </c>
    </row>
    <row r="846" spans="1:6" x14ac:dyDescent="0.25">
      <c r="A846" s="20" t="s">
        <v>290</v>
      </c>
      <c r="B846" s="21" t="str">
        <f>CONCATENATE(D255, " (požadováno 3)")</f>
        <v>3 (požadováno 3)</v>
      </c>
      <c r="C846" s="15">
        <f>D256</f>
        <v>0</v>
      </c>
      <c r="D846" s="15">
        <f>D256*D255</f>
        <v>0</v>
      </c>
      <c r="E846" s="15">
        <f t="shared" si="1"/>
        <v>0</v>
      </c>
      <c r="F846" s="15">
        <v>21</v>
      </c>
    </row>
    <row r="847" spans="1:6" x14ac:dyDescent="0.25">
      <c r="A847" s="20" t="s">
        <v>290</v>
      </c>
      <c r="B847" s="21" t="str">
        <f>CONCATENATE(D261, " (požadováno 2)")</f>
        <v>2 (požadováno 2)</v>
      </c>
      <c r="C847" s="15">
        <f>D262</f>
        <v>0</v>
      </c>
      <c r="D847" s="15">
        <f>D262*D261</f>
        <v>0</v>
      </c>
      <c r="E847" s="15">
        <f t="shared" si="1"/>
        <v>0</v>
      </c>
      <c r="F847" s="15">
        <v>21</v>
      </c>
    </row>
    <row r="848" spans="1:6" x14ac:dyDescent="0.25">
      <c r="A848" s="20" t="s">
        <v>290</v>
      </c>
      <c r="B848" s="21" t="str">
        <f>CONCATENATE(D267, " (požadováno 3)")</f>
        <v>3 (požadováno 3)</v>
      </c>
      <c r="C848" s="15">
        <f>D268</f>
        <v>0</v>
      </c>
      <c r="D848" s="15">
        <f>D268*D267</f>
        <v>0</v>
      </c>
      <c r="E848" s="15">
        <f t="shared" si="1"/>
        <v>0</v>
      </c>
      <c r="F848" s="15">
        <v>21</v>
      </c>
    </row>
    <row r="849" spans="1:6" x14ac:dyDescent="0.25">
      <c r="A849" s="20" t="s">
        <v>291</v>
      </c>
      <c r="B849" s="21" t="str">
        <f>CONCATENATE(D273, " (požadováno 4)")</f>
        <v>4 (požadováno 4)</v>
      </c>
      <c r="C849" s="15">
        <f>D274</f>
        <v>0</v>
      </c>
      <c r="D849" s="15">
        <f>D274*D273</f>
        <v>0</v>
      </c>
      <c r="E849" s="15">
        <f t="shared" si="1"/>
        <v>0</v>
      </c>
      <c r="F849" s="15">
        <v>21</v>
      </c>
    </row>
    <row r="850" spans="1:6" x14ac:dyDescent="0.25">
      <c r="A850" s="20" t="s">
        <v>291</v>
      </c>
      <c r="B850" s="21" t="str">
        <f>CONCATENATE(D279, " (požadováno 3)")</f>
        <v>3 (požadováno 3)</v>
      </c>
      <c r="C850" s="15">
        <f>D280</f>
        <v>0</v>
      </c>
      <c r="D850" s="15">
        <f>D280*D279</f>
        <v>0</v>
      </c>
      <c r="E850" s="15">
        <f t="shared" si="1"/>
        <v>0</v>
      </c>
      <c r="F850" s="15">
        <v>21</v>
      </c>
    </row>
    <row r="851" spans="1:6" x14ac:dyDescent="0.25">
      <c r="A851" s="20" t="s">
        <v>291</v>
      </c>
      <c r="B851" s="21" t="str">
        <f>CONCATENATE(D285, " (požadováno 3)")</f>
        <v>3 (požadováno 3)</v>
      </c>
      <c r="C851" s="15">
        <f>D286</f>
        <v>0</v>
      </c>
      <c r="D851" s="15">
        <f>D286*D285</f>
        <v>0</v>
      </c>
      <c r="E851" s="15">
        <f t="shared" si="1"/>
        <v>0</v>
      </c>
      <c r="F851" s="15">
        <v>21</v>
      </c>
    </row>
    <row r="852" spans="1:6" x14ac:dyDescent="0.25">
      <c r="A852" s="20" t="s">
        <v>292</v>
      </c>
      <c r="B852" s="21" t="str">
        <f>CONCATENATE(D291, " (požadováno 5)")</f>
        <v>5 (požadováno 5)</v>
      </c>
      <c r="C852" s="15">
        <f>D292</f>
        <v>0</v>
      </c>
      <c r="D852" s="15">
        <f>D292*D291</f>
        <v>0</v>
      </c>
      <c r="E852" s="15">
        <f t="shared" si="1"/>
        <v>0</v>
      </c>
      <c r="F852" s="15">
        <v>21</v>
      </c>
    </row>
    <row r="853" spans="1:6" x14ac:dyDescent="0.25">
      <c r="A853" s="20" t="s">
        <v>293</v>
      </c>
      <c r="B853" s="21" t="str">
        <f>CONCATENATE(D297, " (požadováno 4)")</f>
        <v>4 (požadováno 4)</v>
      </c>
      <c r="C853" s="15">
        <f>D298</f>
        <v>0</v>
      </c>
      <c r="D853" s="15">
        <f>D298*D297</f>
        <v>0</v>
      </c>
      <c r="E853" s="15">
        <f t="shared" si="1"/>
        <v>0</v>
      </c>
      <c r="F853" s="15">
        <v>21</v>
      </c>
    </row>
    <row r="854" spans="1:6" x14ac:dyDescent="0.25">
      <c r="A854" s="20" t="s">
        <v>294</v>
      </c>
      <c r="B854" s="21" t="str">
        <f>CONCATENATE(D303, " (požadováno 5)")</f>
        <v>5 (požadováno 5)</v>
      </c>
      <c r="C854" s="15">
        <f>D304</f>
        <v>0</v>
      </c>
      <c r="D854" s="15">
        <f>D304*D303</f>
        <v>0</v>
      </c>
      <c r="E854" s="15">
        <f t="shared" si="1"/>
        <v>0</v>
      </c>
      <c r="F854" s="15">
        <v>21</v>
      </c>
    </row>
    <row r="855" spans="1:6" x14ac:dyDescent="0.25">
      <c r="A855" s="20" t="s">
        <v>296</v>
      </c>
      <c r="B855" s="21" t="str">
        <f>CONCATENATE(D309, " (požadováno 5)")</f>
        <v>5 (požadováno 5)</v>
      </c>
      <c r="C855" s="15">
        <f>D310</f>
        <v>0</v>
      </c>
      <c r="D855" s="15">
        <f>D310*D309</f>
        <v>0</v>
      </c>
      <c r="E855" s="15">
        <f t="shared" si="1"/>
        <v>0</v>
      </c>
      <c r="F855" s="15">
        <v>21</v>
      </c>
    </row>
    <row r="856" spans="1:6" x14ac:dyDescent="0.25">
      <c r="A856" s="20" t="s">
        <v>298</v>
      </c>
      <c r="B856" s="21" t="str">
        <f>CONCATENATE(D315, " (požadováno 10)")</f>
        <v>10 (požadováno 10)</v>
      </c>
      <c r="C856" s="15">
        <f>D316</f>
        <v>0</v>
      </c>
      <c r="D856" s="15">
        <f>D316*D315</f>
        <v>0</v>
      </c>
      <c r="E856" s="15">
        <f t="shared" si="1"/>
        <v>0</v>
      </c>
      <c r="F856" s="15">
        <v>21</v>
      </c>
    </row>
    <row r="857" spans="1:6" x14ac:dyDescent="0.25">
      <c r="A857" s="20" t="s">
        <v>300</v>
      </c>
      <c r="B857" s="21" t="str">
        <f>CONCATENATE(D321, " (požadováno 7)")</f>
        <v>7 (požadováno 7)</v>
      </c>
      <c r="C857" s="15">
        <f>D322</f>
        <v>0</v>
      </c>
      <c r="D857" s="15">
        <f>D322*D321</f>
        <v>0</v>
      </c>
      <c r="E857" s="15">
        <f t="shared" si="1"/>
        <v>0</v>
      </c>
      <c r="F857" s="15">
        <v>21</v>
      </c>
    </row>
    <row r="858" spans="1:6" x14ac:dyDescent="0.25">
      <c r="A858" s="20" t="s">
        <v>302</v>
      </c>
      <c r="B858" s="21" t="str">
        <f>CONCATENATE(D327, " (požadováno 10)")</f>
        <v>10 (požadováno 10)</v>
      </c>
      <c r="C858" s="15">
        <f>D328</f>
        <v>0</v>
      </c>
      <c r="D858" s="15">
        <f>D328*D327</f>
        <v>0</v>
      </c>
      <c r="E858" s="15">
        <f t="shared" si="1"/>
        <v>0</v>
      </c>
      <c r="F858" s="15">
        <v>21</v>
      </c>
    </row>
    <row r="859" spans="1:6" x14ac:dyDescent="0.25">
      <c r="A859" s="20" t="s">
        <v>283</v>
      </c>
      <c r="B859" s="21" t="str">
        <f>CONCATENATE(D333, " (požadováno 4)")</f>
        <v>4 (požadováno 4)</v>
      </c>
      <c r="C859" s="15">
        <f>D334</f>
        <v>0</v>
      </c>
      <c r="D859" s="15">
        <f>D334*D333</f>
        <v>0</v>
      </c>
      <c r="E859" s="15">
        <f t="shared" si="1"/>
        <v>0</v>
      </c>
      <c r="F859" s="15">
        <v>21</v>
      </c>
    </row>
    <row r="860" spans="1:6" x14ac:dyDescent="0.25">
      <c r="A860" s="20" t="s">
        <v>283</v>
      </c>
      <c r="B860" s="21" t="str">
        <f>CONCATENATE(D339, " (požadováno 3)")</f>
        <v>3 (požadováno 3)</v>
      </c>
      <c r="C860" s="15">
        <f>D340</f>
        <v>0</v>
      </c>
      <c r="D860" s="15">
        <f>D340*D339</f>
        <v>0</v>
      </c>
      <c r="E860" s="15">
        <f t="shared" si="1"/>
        <v>0</v>
      </c>
      <c r="F860" s="15">
        <v>21</v>
      </c>
    </row>
    <row r="861" spans="1:6" x14ac:dyDescent="0.25">
      <c r="A861" s="20" t="s">
        <v>283</v>
      </c>
      <c r="B861" s="21" t="str">
        <f>CONCATENATE(D345, " (požadováno 3)")</f>
        <v>3 (požadováno 3)</v>
      </c>
      <c r="C861" s="15">
        <f>D346</f>
        <v>0</v>
      </c>
      <c r="D861" s="15">
        <f>D346*D345</f>
        <v>0</v>
      </c>
      <c r="E861" s="15">
        <f t="shared" si="1"/>
        <v>0</v>
      </c>
      <c r="F861" s="15">
        <v>21</v>
      </c>
    </row>
    <row r="862" spans="1:6" x14ac:dyDescent="0.25">
      <c r="A862" s="20" t="s">
        <v>283</v>
      </c>
      <c r="B862" s="21" t="str">
        <f>CONCATENATE(D351, " (požadováno 3)")</f>
        <v>3 (požadováno 3)</v>
      </c>
      <c r="C862" s="15">
        <f>D352</f>
        <v>0</v>
      </c>
      <c r="D862" s="15">
        <f>D352*D351</f>
        <v>0</v>
      </c>
      <c r="E862" s="15">
        <f t="shared" si="1"/>
        <v>0</v>
      </c>
      <c r="F862" s="15">
        <v>21</v>
      </c>
    </row>
    <row r="863" spans="1:6" x14ac:dyDescent="0.25">
      <c r="A863" s="20" t="s">
        <v>283</v>
      </c>
      <c r="B863" s="21" t="str">
        <f>CONCATENATE(D357, " (požadováno 3)")</f>
        <v>3 (požadováno 3)</v>
      </c>
      <c r="C863" s="15">
        <f>D358</f>
        <v>0</v>
      </c>
      <c r="D863" s="15">
        <f>D358*D357</f>
        <v>0</v>
      </c>
      <c r="E863" s="15">
        <f t="shared" si="1"/>
        <v>0</v>
      </c>
      <c r="F863" s="15">
        <v>21</v>
      </c>
    </row>
    <row r="864" spans="1:6" x14ac:dyDescent="0.25">
      <c r="A864" s="20" t="s">
        <v>283</v>
      </c>
      <c r="B864" s="21" t="str">
        <f>CONCATENATE(D363, " (požadováno 3)")</f>
        <v>3 (požadováno 3)</v>
      </c>
      <c r="C864" s="15">
        <f>D364</f>
        <v>0</v>
      </c>
      <c r="D864" s="15">
        <f>D364*D363</f>
        <v>0</v>
      </c>
      <c r="E864" s="15">
        <f t="shared" si="1"/>
        <v>0</v>
      </c>
      <c r="F864" s="15">
        <v>21</v>
      </c>
    </row>
    <row r="865" spans="1:6" x14ac:dyDescent="0.25">
      <c r="A865" s="20" t="s">
        <v>283</v>
      </c>
      <c r="B865" s="21" t="str">
        <f>CONCATENATE(D369, " (požadováno 3)")</f>
        <v>3 (požadováno 3)</v>
      </c>
      <c r="C865" s="15">
        <f>D370</f>
        <v>0</v>
      </c>
      <c r="D865" s="15">
        <f>D370*D369</f>
        <v>0</v>
      </c>
      <c r="E865" s="15">
        <f t="shared" si="1"/>
        <v>0</v>
      </c>
      <c r="F865" s="15">
        <v>21</v>
      </c>
    </row>
    <row r="866" spans="1:6" x14ac:dyDescent="0.25">
      <c r="A866" s="20" t="s">
        <v>283</v>
      </c>
      <c r="B866" s="21" t="str">
        <f>CONCATENATE(D375, " (požadováno 3)")</f>
        <v>3 (požadováno 3)</v>
      </c>
      <c r="C866" s="15">
        <f>D376</f>
        <v>0</v>
      </c>
      <c r="D866" s="15">
        <f>D376*D375</f>
        <v>0</v>
      </c>
      <c r="E866" s="15">
        <f t="shared" si="1"/>
        <v>0</v>
      </c>
      <c r="F866" s="15">
        <v>21</v>
      </c>
    </row>
    <row r="867" spans="1:6" x14ac:dyDescent="0.25">
      <c r="A867" s="20" t="s">
        <v>312</v>
      </c>
      <c r="B867" s="21" t="str">
        <f>CONCATENATE(D381, " (požadováno 2)")</f>
        <v>2 (požadováno 2)</v>
      </c>
      <c r="C867" s="15">
        <f>D382</f>
        <v>0</v>
      </c>
      <c r="D867" s="15">
        <f>D382*D381</f>
        <v>0</v>
      </c>
      <c r="E867" s="15">
        <f t="shared" si="1"/>
        <v>0</v>
      </c>
      <c r="F867" s="15">
        <v>21</v>
      </c>
    </row>
    <row r="868" spans="1:6" x14ac:dyDescent="0.25">
      <c r="A868" s="20" t="s">
        <v>312</v>
      </c>
      <c r="B868" s="21" t="str">
        <f>CONCATENATE(D387, " (požadováno 2)")</f>
        <v>2 (požadováno 2)</v>
      </c>
      <c r="C868" s="15">
        <f>D388</f>
        <v>0</v>
      </c>
      <c r="D868" s="15">
        <f>D388*D387</f>
        <v>0</v>
      </c>
      <c r="E868" s="15">
        <f t="shared" si="1"/>
        <v>0</v>
      </c>
      <c r="F868" s="15">
        <v>21</v>
      </c>
    </row>
    <row r="869" spans="1:6" x14ac:dyDescent="0.25">
      <c r="A869" s="20" t="s">
        <v>312</v>
      </c>
      <c r="B869" s="21" t="str">
        <f>CONCATENATE(D393, " (požadováno 20)")</f>
        <v>20 (požadováno 20)</v>
      </c>
      <c r="C869" s="15">
        <f>D394</f>
        <v>0</v>
      </c>
      <c r="D869" s="15">
        <f>D394*D393</f>
        <v>0</v>
      </c>
      <c r="E869" s="15">
        <f t="shared" si="1"/>
        <v>0</v>
      </c>
      <c r="F869" s="15">
        <v>21</v>
      </c>
    </row>
    <row r="870" spans="1:6" x14ac:dyDescent="0.25">
      <c r="A870" s="20" t="s">
        <v>283</v>
      </c>
      <c r="B870" s="21" t="str">
        <f>CONCATENATE(D399, " (požadováno 8)")</f>
        <v>8 (požadováno 8)</v>
      </c>
      <c r="C870" s="15">
        <f>D400</f>
        <v>0</v>
      </c>
      <c r="D870" s="15">
        <f>D400*D399</f>
        <v>0</v>
      </c>
      <c r="E870" s="15">
        <f t="shared" si="1"/>
        <v>0</v>
      </c>
      <c r="F870" s="15">
        <v>21</v>
      </c>
    </row>
    <row r="871" spans="1:6" x14ac:dyDescent="0.25">
      <c r="A871" s="20" t="s">
        <v>317</v>
      </c>
      <c r="B871" s="21" t="str">
        <f>CONCATENATE(D405, " (požadováno 10)")</f>
        <v>10 (požadováno 10)</v>
      </c>
      <c r="C871" s="15">
        <f>D406</f>
        <v>0</v>
      </c>
      <c r="D871" s="15">
        <f>D406*D405</f>
        <v>0</v>
      </c>
      <c r="E871" s="15">
        <f t="shared" si="1"/>
        <v>0</v>
      </c>
      <c r="F871" s="15">
        <v>21</v>
      </c>
    </row>
    <row r="872" spans="1:6" x14ac:dyDescent="0.25">
      <c r="A872" s="20" t="s">
        <v>319</v>
      </c>
      <c r="B872" s="21" t="str">
        <f>CONCATENATE(D411, " (požadováno 15)")</f>
        <v>15 (požadováno 15)</v>
      </c>
      <c r="C872" s="15">
        <f>D412</f>
        <v>0</v>
      </c>
      <c r="D872" s="15">
        <f>D412*D411</f>
        <v>0</v>
      </c>
      <c r="E872" s="15">
        <f t="shared" si="1"/>
        <v>0</v>
      </c>
      <c r="F872" s="15">
        <v>21</v>
      </c>
    </row>
    <row r="873" spans="1:6" x14ac:dyDescent="0.25">
      <c r="A873" s="20" t="s">
        <v>283</v>
      </c>
      <c r="B873" s="21" t="str">
        <f>CONCATENATE(D417, " (požadováno 1)")</f>
        <v>1 (požadováno 1)</v>
      </c>
      <c r="C873" s="15">
        <f>D418</f>
        <v>0</v>
      </c>
      <c r="D873" s="15">
        <f>D418*D17</f>
        <v>0</v>
      </c>
      <c r="E873" s="15">
        <f t="shared" si="1"/>
        <v>0</v>
      </c>
      <c r="F873" s="15">
        <v>21</v>
      </c>
    </row>
    <row r="874" spans="1:6" x14ac:dyDescent="0.25">
      <c r="A874" s="20" t="s">
        <v>322</v>
      </c>
      <c r="B874" s="21" t="str">
        <f>CONCATENATE(D423, " (požadováno 5)")</f>
        <v>5 (požadováno 5)</v>
      </c>
      <c r="C874" s="15">
        <f>D424</f>
        <v>0</v>
      </c>
      <c r="D874" s="15">
        <f>D424*D423</f>
        <v>0</v>
      </c>
      <c r="E874" s="15">
        <f t="shared" si="1"/>
        <v>0</v>
      </c>
      <c r="F874" s="15">
        <v>21</v>
      </c>
    </row>
    <row r="875" spans="1:6" x14ac:dyDescent="0.25">
      <c r="A875" s="20" t="s">
        <v>93</v>
      </c>
      <c r="B875" s="21" t="str">
        <f>CONCATENATE(D429, " (požadováno 3)")</f>
        <v>3 (požadováno 3)</v>
      </c>
      <c r="C875" s="15">
        <f>D430</f>
        <v>0</v>
      </c>
      <c r="D875" s="15">
        <f>D430*D429</f>
        <v>0</v>
      </c>
      <c r="E875" s="15">
        <f t="shared" si="1"/>
        <v>0</v>
      </c>
      <c r="F875" s="15">
        <v>21</v>
      </c>
    </row>
    <row r="876" spans="1:6" x14ac:dyDescent="0.25">
      <c r="A876" s="20" t="s">
        <v>325</v>
      </c>
      <c r="B876" s="21" t="str">
        <f>CONCATENATE(D435, " (požadováno 8)")</f>
        <v>8 (požadováno 8)</v>
      </c>
      <c r="C876" s="15">
        <f>D436</f>
        <v>0</v>
      </c>
      <c r="D876" s="15">
        <f>C876*D435</f>
        <v>0</v>
      </c>
      <c r="E876" s="15">
        <f t="shared" si="1"/>
        <v>0</v>
      </c>
      <c r="F876" s="15">
        <v>21</v>
      </c>
    </row>
    <row r="877" spans="1:6" x14ac:dyDescent="0.25">
      <c r="A877" s="20" t="s">
        <v>325</v>
      </c>
      <c r="B877" s="21" t="str">
        <f>CONCATENATE(D441, " (požadováno 8)")</f>
        <v>8 (požadováno 8)</v>
      </c>
      <c r="C877" s="15">
        <f>D442</f>
        <v>0</v>
      </c>
      <c r="D877" s="15">
        <f>C877*D441</f>
        <v>0</v>
      </c>
      <c r="E877" s="15">
        <f t="shared" si="1"/>
        <v>0</v>
      </c>
      <c r="F877" s="15">
        <v>21</v>
      </c>
    </row>
    <row r="878" spans="1:6" x14ac:dyDescent="0.25">
      <c r="A878" s="20" t="s">
        <v>328</v>
      </c>
      <c r="B878" s="21" t="str">
        <f>CONCATENATE(D447, " (požadováno 2)")</f>
        <v>2 (požadováno 2)</v>
      </c>
      <c r="C878" s="15">
        <f>D448</f>
        <v>0</v>
      </c>
      <c r="D878" s="15">
        <f>C878*D447</f>
        <v>0</v>
      </c>
      <c r="E878" s="15">
        <f t="shared" si="1"/>
        <v>0</v>
      </c>
      <c r="F878" s="15">
        <v>21</v>
      </c>
    </row>
    <row r="879" spans="1:6" x14ac:dyDescent="0.25">
      <c r="A879" s="20" t="s">
        <v>328</v>
      </c>
      <c r="B879" s="21" t="str">
        <f>CONCATENATE(D453, " (požadováno 2)")</f>
        <v>2 (požadováno 2)</v>
      </c>
      <c r="C879" s="15">
        <f>D454</f>
        <v>0</v>
      </c>
      <c r="D879" s="15">
        <f>C879*D453</f>
        <v>0</v>
      </c>
      <c r="E879" s="15">
        <f t="shared" si="1"/>
        <v>0</v>
      </c>
      <c r="F879" s="15">
        <v>21</v>
      </c>
    </row>
    <row r="880" spans="1:6" x14ac:dyDescent="0.25">
      <c r="A880" s="20" t="s">
        <v>331</v>
      </c>
      <c r="B880" s="21" t="str">
        <f>CONCATENATE(D459, " (požadováno 20)")</f>
        <v>20 (požadováno 20)</v>
      </c>
      <c r="C880" s="15">
        <f>D460</f>
        <v>0</v>
      </c>
      <c r="D880" s="15">
        <f>C880*D459</f>
        <v>0</v>
      </c>
      <c r="E880" s="15">
        <f t="shared" si="1"/>
        <v>0</v>
      </c>
      <c r="F880" s="15">
        <v>21</v>
      </c>
    </row>
    <row r="881" spans="1:6" x14ac:dyDescent="0.25">
      <c r="A881" s="20" t="s">
        <v>333</v>
      </c>
      <c r="B881" s="21" t="str">
        <f>CONCATENATE(D465, " (požadováno 2)")</f>
        <v>2 (požadováno 2)</v>
      </c>
      <c r="C881" s="15">
        <f>D466</f>
        <v>0</v>
      </c>
      <c r="D881" s="15">
        <f>C881*D465</f>
        <v>0</v>
      </c>
      <c r="E881" s="15">
        <f t="shared" si="1"/>
        <v>0</v>
      </c>
      <c r="F881" s="15">
        <v>21</v>
      </c>
    </row>
    <row r="882" spans="1:6" x14ac:dyDescent="0.25">
      <c r="A882" s="20" t="s">
        <v>284</v>
      </c>
      <c r="B882" s="21" t="str">
        <f>CONCATENATE(D471, " (požadováno 1)")</f>
        <v>1 (požadováno 1)</v>
      </c>
      <c r="C882" s="15">
        <f>D472</f>
        <v>0</v>
      </c>
      <c r="D882" s="15">
        <f>C882*D471</f>
        <v>0</v>
      </c>
      <c r="E882" s="15">
        <f t="shared" si="1"/>
        <v>0</v>
      </c>
      <c r="F882" s="15">
        <v>21</v>
      </c>
    </row>
    <row r="883" spans="1:6" x14ac:dyDescent="0.25">
      <c r="A883" s="20" t="s">
        <v>283</v>
      </c>
      <c r="B883" s="21" t="str">
        <f>CONCATENATE(D477, " (požadováno 1)")</f>
        <v>1 (požadováno 1)</v>
      </c>
      <c r="C883" s="15">
        <f>D478</f>
        <v>0</v>
      </c>
      <c r="D883" s="15">
        <f>C883*D477</f>
        <v>0</v>
      </c>
      <c r="E883" s="15">
        <f t="shared" si="1"/>
        <v>0</v>
      </c>
      <c r="F883" s="15">
        <v>21</v>
      </c>
    </row>
    <row r="884" spans="1:6" x14ac:dyDescent="0.25">
      <c r="A884" s="20" t="s">
        <v>283</v>
      </c>
      <c r="B884" s="21" t="str">
        <f>CONCATENATE(D483, " (požadováno 1)")</f>
        <v>1 (požadováno 1)</v>
      </c>
      <c r="C884" s="15">
        <f>D484</f>
        <v>0</v>
      </c>
      <c r="D884" s="15">
        <f>C884*D483</f>
        <v>0</v>
      </c>
      <c r="E884" s="15">
        <f t="shared" si="1"/>
        <v>0</v>
      </c>
      <c r="F884" s="15">
        <v>21</v>
      </c>
    </row>
    <row r="885" spans="1:6" x14ac:dyDescent="0.25">
      <c r="A885" s="20" t="s">
        <v>283</v>
      </c>
      <c r="B885" s="21" t="str">
        <f>CONCATENATE(D489, " (požadováno 2)")</f>
        <v>2 (požadováno 2)</v>
      </c>
      <c r="C885" s="15">
        <f>D490</f>
        <v>0</v>
      </c>
      <c r="D885" s="15">
        <f>C885*D489</f>
        <v>0</v>
      </c>
      <c r="E885" s="15">
        <f t="shared" si="1"/>
        <v>0</v>
      </c>
      <c r="F885" s="15">
        <v>21</v>
      </c>
    </row>
    <row r="886" spans="1:6" x14ac:dyDescent="0.25">
      <c r="A886" s="20" t="s">
        <v>339</v>
      </c>
      <c r="B886" s="21" t="str">
        <f>CONCATENATE(D495, " (požadováno 10)")</f>
        <v>10 (požadováno 10)</v>
      </c>
      <c r="C886" s="15">
        <f>D496</f>
        <v>0</v>
      </c>
      <c r="D886" s="15">
        <f>C886*D495</f>
        <v>0</v>
      </c>
      <c r="E886" s="15">
        <f t="shared" si="1"/>
        <v>0</v>
      </c>
      <c r="F886" s="15">
        <v>21</v>
      </c>
    </row>
    <row r="887" spans="1:6" x14ac:dyDescent="0.25">
      <c r="A887" s="20" t="s">
        <v>339</v>
      </c>
      <c r="B887" s="21" t="str">
        <f>CONCATENATE(D501, " (požadováno 10)")</f>
        <v>10 (požadováno 10)</v>
      </c>
      <c r="C887" s="15">
        <f>D502</f>
        <v>0</v>
      </c>
      <c r="D887" s="15">
        <f>C887*D501</f>
        <v>0</v>
      </c>
      <c r="E887" s="15">
        <f t="shared" si="1"/>
        <v>0</v>
      </c>
      <c r="F887" s="15">
        <v>21</v>
      </c>
    </row>
    <row r="888" spans="1:6" x14ac:dyDescent="0.25">
      <c r="A888" s="20" t="s">
        <v>339</v>
      </c>
      <c r="B888" s="21" t="str">
        <f>CONCATENATE(D507, " (požadováno 10)")</f>
        <v>10 (požadováno 10)</v>
      </c>
      <c r="C888" s="15">
        <f>D508</f>
        <v>0</v>
      </c>
      <c r="D888" s="15">
        <f>C888*D507</f>
        <v>0</v>
      </c>
      <c r="E888" s="15">
        <f t="shared" si="1"/>
        <v>0</v>
      </c>
      <c r="F888" s="15">
        <v>21</v>
      </c>
    </row>
    <row r="889" spans="1:6" x14ac:dyDescent="0.25">
      <c r="A889" s="20" t="s">
        <v>343</v>
      </c>
      <c r="B889" s="21" t="str">
        <f>CONCATENATE(D513, " (požadováno 10)")</f>
        <v>10 (požadováno 10)</v>
      </c>
      <c r="C889" s="15">
        <f>D514</f>
        <v>0</v>
      </c>
      <c r="D889" s="15">
        <f>C889*D513</f>
        <v>0</v>
      </c>
      <c r="E889" s="15">
        <f t="shared" si="1"/>
        <v>0</v>
      </c>
      <c r="F889" s="15">
        <v>21</v>
      </c>
    </row>
    <row r="890" spans="1:6" x14ac:dyDescent="0.25">
      <c r="A890" s="20" t="s">
        <v>343</v>
      </c>
      <c r="B890" s="21" t="str">
        <f>CONCATENATE(D519, " (požadováno 10)")</f>
        <v>10 (požadováno 10)</v>
      </c>
      <c r="C890" s="15">
        <f>D520</f>
        <v>0</v>
      </c>
      <c r="D890" s="15">
        <f>C890*D519</f>
        <v>0</v>
      </c>
      <c r="E890" s="15">
        <f t="shared" si="1"/>
        <v>0</v>
      </c>
      <c r="F890" s="15">
        <v>21</v>
      </c>
    </row>
    <row r="891" spans="1:6" x14ac:dyDescent="0.25">
      <c r="A891" s="20" t="s">
        <v>343</v>
      </c>
      <c r="B891" s="21" t="str">
        <f>CONCATENATE(D525, " (požadováno 10)")</f>
        <v>10 (požadováno 10)</v>
      </c>
      <c r="C891" s="15">
        <f>D526</f>
        <v>0</v>
      </c>
      <c r="D891" s="15">
        <f>C891*D525</f>
        <v>0</v>
      </c>
      <c r="E891" s="15">
        <f t="shared" si="1"/>
        <v>0</v>
      </c>
      <c r="F891" s="15">
        <v>21</v>
      </c>
    </row>
    <row r="892" spans="1:6" x14ac:dyDescent="0.25">
      <c r="A892" s="20" t="s">
        <v>347</v>
      </c>
      <c r="B892" s="21" t="str">
        <f>CONCATENATE(D531, " (požadováno 8)")</f>
        <v>8 (požadováno 8)</v>
      </c>
      <c r="C892" s="15">
        <f>D532</f>
        <v>0</v>
      </c>
      <c r="D892" s="15">
        <f>C892*D531</f>
        <v>0</v>
      </c>
      <c r="E892" s="15">
        <f t="shared" si="1"/>
        <v>0</v>
      </c>
      <c r="F892" s="15">
        <v>21</v>
      </c>
    </row>
    <row r="893" spans="1:6" x14ac:dyDescent="0.25">
      <c r="A893" s="20" t="s">
        <v>349</v>
      </c>
      <c r="B893" s="21" t="str">
        <f>CONCATENATE(D537, " (požadováno 5)")</f>
        <v>5 (požadováno 5)</v>
      </c>
      <c r="C893" s="15">
        <f>D538</f>
        <v>0</v>
      </c>
      <c r="D893" s="15">
        <f>C893*D537</f>
        <v>0</v>
      </c>
      <c r="E893" s="15">
        <f t="shared" si="1"/>
        <v>0</v>
      </c>
      <c r="F893" s="15">
        <v>21</v>
      </c>
    </row>
    <row r="894" spans="1:6" x14ac:dyDescent="0.25">
      <c r="A894" s="20" t="s">
        <v>351</v>
      </c>
      <c r="B894" s="21" t="str">
        <f>CONCATENATE(D543, " (požadováno 5)")</f>
        <v>5 (požadováno 5)</v>
      </c>
      <c r="C894" s="15">
        <f>D544</f>
        <v>0</v>
      </c>
      <c r="D894" s="15">
        <f>C894*D543</f>
        <v>0</v>
      </c>
      <c r="E894" s="15">
        <f t="shared" si="1"/>
        <v>0</v>
      </c>
      <c r="F894" s="15">
        <v>21</v>
      </c>
    </row>
    <row r="895" spans="1:6" x14ac:dyDescent="0.25">
      <c r="A895" s="20" t="s">
        <v>353</v>
      </c>
      <c r="B895" s="21" t="str">
        <f>CONCATENATE(D549, " (požadováno 3)")</f>
        <v>3 (požadováno 3)</v>
      </c>
      <c r="C895" s="15">
        <f>D550</f>
        <v>0</v>
      </c>
      <c r="D895" s="15">
        <f>C895*D549</f>
        <v>0</v>
      </c>
      <c r="E895" s="15">
        <f t="shared" si="1"/>
        <v>0</v>
      </c>
      <c r="F895" s="15">
        <v>21</v>
      </c>
    </row>
    <row r="896" spans="1:6" x14ac:dyDescent="0.25">
      <c r="A896" s="20" t="s">
        <v>355</v>
      </c>
      <c r="B896" s="21" t="str">
        <f>CONCATENATE(D555, " (požadováno 1)")</f>
        <v>1 (požadováno 1)</v>
      </c>
      <c r="C896" s="15">
        <f>D556</f>
        <v>0</v>
      </c>
      <c r="D896" s="15">
        <f>C896*D555</f>
        <v>0</v>
      </c>
      <c r="E896" s="15">
        <f t="shared" si="1"/>
        <v>0</v>
      </c>
      <c r="F896" s="15">
        <v>21</v>
      </c>
    </row>
    <row r="897" spans="1:6" x14ac:dyDescent="0.25">
      <c r="A897" s="20" t="s">
        <v>355</v>
      </c>
      <c r="B897" s="21" t="str">
        <f>CONCATENATE(D561, " (požadováno 1)")</f>
        <v>1 (požadováno 1)</v>
      </c>
      <c r="C897" s="15">
        <f>D562</f>
        <v>0</v>
      </c>
      <c r="D897" s="15">
        <f>C897*D561</f>
        <v>0</v>
      </c>
      <c r="E897" s="15">
        <f>D897*(1+F897/100)</f>
        <v>0</v>
      </c>
      <c r="F897" s="15">
        <v>21</v>
      </c>
    </row>
    <row r="898" spans="1:6" x14ac:dyDescent="0.25">
      <c r="A898" s="20" t="s">
        <v>355</v>
      </c>
      <c r="B898" s="21" t="str">
        <f>CONCATENATE(D567, " (požadováno 1)")</f>
        <v>1 (požadováno 1)</v>
      </c>
      <c r="C898" s="15">
        <f>D568</f>
        <v>0</v>
      </c>
      <c r="D898" s="15">
        <f>C898*D567</f>
        <v>0</v>
      </c>
      <c r="E898" s="15">
        <f t="shared" si="1"/>
        <v>0</v>
      </c>
      <c r="F898" s="15">
        <v>21</v>
      </c>
    </row>
    <row r="899" spans="1:6" x14ac:dyDescent="0.25">
      <c r="A899" s="20" t="s">
        <v>359</v>
      </c>
      <c r="B899" s="21" t="str">
        <f>CONCATENATE(D573, " (požadováno 30)")</f>
        <v>30 (požadováno 30)</v>
      </c>
      <c r="C899" s="15">
        <f>D574</f>
        <v>0</v>
      </c>
      <c r="D899" s="15">
        <f>C899*D573</f>
        <v>0</v>
      </c>
      <c r="E899" s="15">
        <f t="shared" si="1"/>
        <v>0</v>
      </c>
      <c r="F899" s="15">
        <v>21</v>
      </c>
    </row>
    <row r="900" spans="1:6" x14ac:dyDescent="0.25">
      <c r="A900" s="20" t="s">
        <v>361</v>
      </c>
      <c r="B900" s="21" t="str">
        <f>CONCATENATE(D579, " (požadováno 2)")</f>
        <v>2 (požadováno 2)</v>
      </c>
      <c r="C900" s="15">
        <f>D580</f>
        <v>0</v>
      </c>
      <c r="D900" s="15">
        <f>C900*D579</f>
        <v>0</v>
      </c>
      <c r="E900" s="15">
        <f t="shared" si="1"/>
        <v>0</v>
      </c>
      <c r="F900" s="15">
        <v>21</v>
      </c>
    </row>
    <row r="901" spans="1:6" x14ac:dyDescent="0.25">
      <c r="A901" s="20" t="s">
        <v>363</v>
      </c>
      <c r="B901" s="21" t="str">
        <f>CONCATENATE(D585, " (požadováno 3)")</f>
        <v>3 (požadováno 3)</v>
      </c>
      <c r="C901" s="15">
        <f>D586</f>
        <v>0</v>
      </c>
      <c r="D901" s="15">
        <f>C901*D585</f>
        <v>0</v>
      </c>
      <c r="E901" s="15">
        <f t="shared" si="1"/>
        <v>0</v>
      </c>
      <c r="F901" s="15">
        <v>21</v>
      </c>
    </row>
    <row r="902" spans="1:6" x14ac:dyDescent="0.25">
      <c r="A902" s="20" t="s">
        <v>365</v>
      </c>
      <c r="B902" s="21" t="str">
        <f>CONCATENATE(D591, " (požadováno 6)")</f>
        <v>6 (požadováno 6)</v>
      </c>
      <c r="C902" s="15">
        <f>D592</f>
        <v>0</v>
      </c>
      <c r="D902" s="15">
        <f>C902*D591</f>
        <v>0</v>
      </c>
      <c r="E902" s="15">
        <f t="shared" si="1"/>
        <v>0</v>
      </c>
      <c r="F902" s="15">
        <v>21</v>
      </c>
    </row>
    <row r="903" spans="1:6" x14ac:dyDescent="0.25">
      <c r="A903" s="20" t="s">
        <v>367</v>
      </c>
      <c r="B903" s="21" t="str">
        <f>CONCATENATE(D597, " (požadováno 10)")</f>
        <v>10 (požadováno 10)</v>
      </c>
      <c r="C903" s="15">
        <f>D598</f>
        <v>0</v>
      </c>
      <c r="D903" s="15">
        <f>C903*D597</f>
        <v>0</v>
      </c>
      <c r="E903" s="15">
        <f t="shared" si="1"/>
        <v>0</v>
      </c>
      <c r="F903" s="15">
        <v>21</v>
      </c>
    </row>
    <row r="904" spans="1:6" x14ac:dyDescent="0.25">
      <c r="A904" s="20" t="s">
        <v>369</v>
      </c>
      <c r="B904" s="21" t="str">
        <f>CONCATENATE(D603, " (požadováno 10)")</f>
        <v>10 (požadováno 10)</v>
      </c>
      <c r="C904" s="15">
        <f>D604</f>
        <v>0</v>
      </c>
      <c r="D904" s="15">
        <f>C904*D603</f>
        <v>0</v>
      </c>
      <c r="E904" s="15">
        <f t="shared" si="1"/>
        <v>0</v>
      </c>
      <c r="F904" s="15">
        <v>21</v>
      </c>
    </row>
    <row r="905" spans="1:6" x14ac:dyDescent="0.25">
      <c r="A905" s="20" t="s">
        <v>371</v>
      </c>
      <c r="B905" s="21" t="str">
        <f>CONCATENATE(D609, " (požadováno 5)")</f>
        <v>5 (požadováno 5)</v>
      </c>
      <c r="C905" s="15">
        <f>D610</f>
        <v>0</v>
      </c>
      <c r="D905" s="15">
        <f>C905*D609</f>
        <v>0</v>
      </c>
      <c r="E905" s="15">
        <f t="shared" si="1"/>
        <v>0</v>
      </c>
      <c r="F905" s="15">
        <v>21</v>
      </c>
    </row>
    <row r="906" spans="1:6" x14ac:dyDescent="0.25">
      <c r="A906" s="20" t="s">
        <v>373</v>
      </c>
      <c r="B906" s="21" t="str">
        <f>CONCATENATE(D615, " (požadováno 1)")</f>
        <v>1 (požadováno 1)</v>
      </c>
      <c r="C906" s="15">
        <f>D616</f>
        <v>0</v>
      </c>
      <c r="D906" s="15">
        <f>C906*D615</f>
        <v>0</v>
      </c>
      <c r="E906" s="15">
        <f>D906*(1+F906/100)</f>
        <v>0</v>
      </c>
      <c r="F906" s="15">
        <v>21</v>
      </c>
    </row>
    <row r="907" spans="1:6" x14ac:dyDescent="0.25">
      <c r="A907" s="20" t="s">
        <v>283</v>
      </c>
      <c r="B907" s="21" t="str">
        <f>CONCATENATE(D621, " (požadováno 3)")</f>
        <v>3 (požadováno 3)</v>
      </c>
      <c r="C907" s="15">
        <f>D622</f>
        <v>0</v>
      </c>
      <c r="D907" s="15">
        <f>C907*D621</f>
        <v>0</v>
      </c>
      <c r="E907" s="15">
        <f>D907*(1+F907/100)</f>
        <v>0</v>
      </c>
      <c r="F907" s="15">
        <v>21</v>
      </c>
    </row>
    <row r="908" spans="1:6" x14ac:dyDescent="0.25">
      <c r="A908" s="20" t="s">
        <v>283</v>
      </c>
      <c r="B908" s="21" t="str">
        <f>CONCATENATE(D627, " (požadováno 3)")</f>
        <v>3 (požadováno 3)</v>
      </c>
      <c r="C908" s="15">
        <f>D628</f>
        <v>0</v>
      </c>
      <c r="D908" s="15">
        <f>C908*D627</f>
        <v>0</v>
      </c>
      <c r="E908" s="15">
        <f t="shared" si="1"/>
        <v>0</v>
      </c>
      <c r="F908" s="15">
        <v>21</v>
      </c>
    </row>
    <row r="909" spans="1:6" x14ac:dyDescent="0.25">
      <c r="A909" s="20" t="s">
        <v>283</v>
      </c>
      <c r="B909" s="21" t="str">
        <f>CONCATENATE(D633, " (požadováno 3)")</f>
        <v>3 (požadováno 3)</v>
      </c>
      <c r="C909" s="15">
        <f>D634</f>
        <v>0</v>
      </c>
      <c r="D909" s="15">
        <f>C909*D633</f>
        <v>0</v>
      </c>
      <c r="E909" s="15">
        <f t="shared" si="1"/>
        <v>0</v>
      </c>
      <c r="F909" s="15">
        <v>21</v>
      </c>
    </row>
    <row r="910" spans="1:6" x14ac:dyDescent="0.25">
      <c r="A910" s="20" t="s">
        <v>283</v>
      </c>
      <c r="B910" s="21" t="str">
        <f>CONCATENATE(D639, " (požadováno 6)")</f>
        <v>6 (požadováno 6)</v>
      </c>
      <c r="C910" s="15">
        <f>D640</f>
        <v>0</v>
      </c>
      <c r="D910" s="15">
        <f>C910*D639</f>
        <v>0</v>
      </c>
      <c r="E910" s="15">
        <f>D910*(1+F910/100)</f>
        <v>0</v>
      </c>
      <c r="F910" s="15">
        <v>21</v>
      </c>
    </row>
    <row r="911" spans="1:6" x14ac:dyDescent="0.25">
      <c r="A911" s="20" t="s">
        <v>283</v>
      </c>
      <c r="B911" s="21" t="str">
        <f>CONCATENATE(D645, " (požadováno 2)")</f>
        <v>2 (požadováno 2)</v>
      </c>
      <c r="C911" s="15">
        <f>D646</f>
        <v>0</v>
      </c>
      <c r="D911" s="15">
        <f>C911*D645</f>
        <v>0</v>
      </c>
      <c r="E911" s="15">
        <f t="shared" si="1"/>
        <v>0</v>
      </c>
      <c r="F911" s="15">
        <v>21</v>
      </c>
    </row>
    <row r="912" spans="1:6" x14ac:dyDescent="0.25">
      <c r="A912" s="20" t="s">
        <v>283</v>
      </c>
      <c r="B912" s="21" t="str">
        <f>CONCATENATE(D651, " (požadováno 2)")</f>
        <v>2 (požadováno 2)</v>
      </c>
      <c r="C912" s="15">
        <f>D652</f>
        <v>0</v>
      </c>
      <c r="D912" s="15">
        <f>C912*D651</f>
        <v>0</v>
      </c>
      <c r="E912" s="15">
        <f t="shared" si="1"/>
        <v>0</v>
      </c>
      <c r="F912" s="15">
        <v>21</v>
      </c>
    </row>
    <row r="913" spans="1:6" x14ac:dyDescent="0.25">
      <c r="A913" s="20" t="s">
        <v>283</v>
      </c>
      <c r="B913" s="21" t="str">
        <f>CONCATENATE(D657, " (požadováno 2)")</f>
        <v>2 (požadováno 2)</v>
      </c>
      <c r="C913" s="15">
        <f>D658</f>
        <v>0</v>
      </c>
      <c r="D913" s="15">
        <f>C913*D657</f>
        <v>0</v>
      </c>
      <c r="E913" s="15">
        <f t="shared" si="1"/>
        <v>0</v>
      </c>
      <c r="F913" s="15">
        <v>21</v>
      </c>
    </row>
    <row r="914" spans="1:6" x14ac:dyDescent="0.25">
      <c r="A914" s="20" t="s">
        <v>283</v>
      </c>
      <c r="B914" s="21" t="str">
        <f>CONCATENATE(D663, " (požadováno 2)")</f>
        <v>2 (požadováno 2)</v>
      </c>
      <c r="C914" s="15">
        <f>D664</f>
        <v>0</v>
      </c>
      <c r="D914" s="15">
        <f>C914*D663</f>
        <v>0</v>
      </c>
      <c r="E914" s="15">
        <f t="shared" ref="E914:E937" si="2">D914*(1+F914/100)</f>
        <v>0</v>
      </c>
      <c r="F914" s="15">
        <v>21</v>
      </c>
    </row>
    <row r="915" spans="1:6" x14ac:dyDescent="0.25">
      <c r="A915" s="20" t="s">
        <v>383</v>
      </c>
      <c r="B915" s="21" t="str">
        <f>CONCATENATE(D669, " (požadováno 50)")</f>
        <v>50 (požadováno 50)</v>
      </c>
      <c r="C915" s="15">
        <f>D670</f>
        <v>0</v>
      </c>
      <c r="D915" s="15">
        <f>C915*D669</f>
        <v>0</v>
      </c>
      <c r="E915" s="15">
        <f t="shared" si="2"/>
        <v>0</v>
      </c>
      <c r="F915" s="15">
        <v>21</v>
      </c>
    </row>
    <row r="916" spans="1:6" x14ac:dyDescent="0.25">
      <c r="A916" s="20" t="s">
        <v>385</v>
      </c>
      <c r="B916" s="21" t="str">
        <f>CONCATENATE(D675, " (požadováno 10)")</f>
        <v>10 (požadováno 10)</v>
      </c>
      <c r="C916" s="15">
        <f>D676</f>
        <v>0</v>
      </c>
      <c r="D916" s="15">
        <f>C916*D675</f>
        <v>0</v>
      </c>
      <c r="E916" s="15">
        <f t="shared" si="2"/>
        <v>0</v>
      </c>
      <c r="F916" s="15">
        <v>21</v>
      </c>
    </row>
    <row r="917" spans="1:6" x14ac:dyDescent="0.25">
      <c r="A917" s="20" t="s">
        <v>387</v>
      </c>
      <c r="B917" s="21" t="str">
        <f>CONCATENATE(D681, " (požadováno 10)")</f>
        <v>10 (požadováno 10)</v>
      </c>
      <c r="C917" s="15">
        <f>D682</f>
        <v>0</v>
      </c>
      <c r="D917" s="15">
        <f>C917*D681</f>
        <v>0</v>
      </c>
      <c r="E917" s="15">
        <f t="shared" si="2"/>
        <v>0</v>
      </c>
      <c r="F917" s="15">
        <v>21</v>
      </c>
    </row>
    <row r="918" spans="1:6" x14ac:dyDescent="0.25">
      <c r="A918" s="20" t="s">
        <v>389</v>
      </c>
      <c r="B918" s="21" t="str">
        <f>CONCATENATE(D687, " (požadováno 50)")</f>
        <v>50 (požadováno 50)</v>
      </c>
      <c r="C918" s="15">
        <f>D688</f>
        <v>0</v>
      </c>
      <c r="D918" s="15">
        <f>C918*D687</f>
        <v>0</v>
      </c>
      <c r="E918" s="15">
        <f t="shared" si="2"/>
        <v>0</v>
      </c>
      <c r="F918" s="15">
        <v>21</v>
      </c>
    </row>
    <row r="919" spans="1:6" x14ac:dyDescent="0.25">
      <c r="A919" s="20" t="s">
        <v>391</v>
      </c>
      <c r="B919" s="21" t="str">
        <f>CONCATENATE(D693, " (požadováno 5)")</f>
        <v>5 (požadováno 5)</v>
      </c>
      <c r="C919" s="15">
        <f>D694</f>
        <v>0</v>
      </c>
      <c r="D919" s="15">
        <f>C919*D693</f>
        <v>0</v>
      </c>
      <c r="E919" s="15">
        <f t="shared" si="2"/>
        <v>0</v>
      </c>
      <c r="F919" s="15">
        <v>21</v>
      </c>
    </row>
    <row r="920" spans="1:6" x14ac:dyDescent="0.25">
      <c r="A920" s="20" t="s">
        <v>393</v>
      </c>
      <c r="B920" s="21" t="str">
        <f>CONCATENATE(D699, " (požadováno 1)")</f>
        <v>1 (požadováno 1)</v>
      </c>
      <c r="C920" s="15">
        <f>D700</f>
        <v>0</v>
      </c>
      <c r="D920" s="15">
        <f>C920*D699</f>
        <v>0</v>
      </c>
      <c r="E920" s="15">
        <f t="shared" si="2"/>
        <v>0</v>
      </c>
      <c r="F920" s="15">
        <v>21</v>
      </c>
    </row>
    <row r="921" spans="1:6" x14ac:dyDescent="0.25">
      <c r="A921" s="20" t="s">
        <v>283</v>
      </c>
      <c r="B921" s="21" t="str">
        <f>CONCATENATE(D705, " (požadováno 1)")</f>
        <v>1 (požadováno 1)</v>
      </c>
      <c r="C921" s="15">
        <f>D706</f>
        <v>0</v>
      </c>
      <c r="D921" s="15">
        <f>C921*D705</f>
        <v>0</v>
      </c>
      <c r="E921" s="15">
        <f t="shared" si="2"/>
        <v>0</v>
      </c>
      <c r="F921" s="15">
        <v>21</v>
      </c>
    </row>
    <row r="922" spans="1:6" x14ac:dyDescent="0.25">
      <c r="A922" s="20" t="s">
        <v>383</v>
      </c>
      <c r="B922" s="21" t="str">
        <f>CONCATENATE(D711, " (požadováno 2)")</f>
        <v>2 (požadováno 2)</v>
      </c>
      <c r="C922" s="15">
        <f>D712</f>
        <v>0</v>
      </c>
      <c r="D922" s="15">
        <f>C922*D711</f>
        <v>0</v>
      </c>
      <c r="E922" s="15">
        <f t="shared" si="2"/>
        <v>0</v>
      </c>
      <c r="F922" s="15">
        <v>21</v>
      </c>
    </row>
    <row r="923" spans="1:6" x14ac:dyDescent="0.25">
      <c r="A923" s="20" t="s">
        <v>397</v>
      </c>
      <c r="B923" s="21" t="str">
        <f>CONCATENATE(D717, " (požadováno 5)")</f>
        <v>5 (požadováno 5)</v>
      </c>
      <c r="C923" s="15">
        <f>D718</f>
        <v>0</v>
      </c>
      <c r="D923" s="15">
        <f>C923*D717</f>
        <v>0</v>
      </c>
      <c r="E923" s="15">
        <f t="shared" si="2"/>
        <v>0</v>
      </c>
      <c r="F923" s="15">
        <v>21</v>
      </c>
    </row>
    <row r="924" spans="1:6" x14ac:dyDescent="0.25">
      <c r="A924" s="20" t="s">
        <v>399</v>
      </c>
      <c r="B924" s="21" t="str">
        <f>CONCATENATE(D723, " (požadováno 2)")</f>
        <v>2 (požadováno 2)</v>
      </c>
      <c r="C924" s="15">
        <f>D724</f>
        <v>0</v>
      </c>
      <c r="D924" s="15">
        <f>C924*D723</f>
        <v>0</v>
      </c>
      <c r="E924" s="15">
        <f>D924*(1+F924/100)</f>
        <v>0</v>
      </c>
      <c r="F924" s="15">
        <v>21</v>
      </c>
    </row>
    <row r="925" spans="1:6" x14ac:dyDescent="0.25">
      <c r="A925" s="20" t="s">
        <v>401</v>
      </c>
      <c r="B925" s="21" t="str">
        <f>CONCATENATE(D729, " (požadováno 3)")</f>
        <v>3 (požadováno 3)</v>
      </c>
      <c r="C925" s="15">
        <f>D730</f>
        <v>0</v>
      </c>
      <c r="D925" s="15">
        <f>C925*D729</f>
        <v>0</v>
      </c>
      <c r="E925" s="15">
        <f t="shared" si="2"/>
        <v>0</v>
      </c>
      <c r="F925" s="15">
        <v>21</v>
      </c>
    </row>
    <row r="926" spans="1:6" x14ac:dyDescent="0.25">
      <c r="A926" s="20" t="s">
        <v>403</v>
      </c>
      <c r="B926" s="21" t="str">
        <f>CONCATENATE(D735, " (požadováno 5)")</f>
        <v>5 (požadováno 5)</v>
      </c>
      <c r="C926" s="15">
        <f>D736</f>
        <v>0</v>
      </c>
      <c r="D926" s="15">
        <f>C926*D735</f>
        <v>0</v>
      </c>
      <c r="E926" s="15">
        <f t="shared" si="2"/>
        <v>0</v>
      </c>
      <c r="F926" s="15">
        <v>21</v>
      </c>
    </row>
    <row r="927" spans="1:6" x14ac:dyDescent="0.25">
      <c r="A927" s="20" t="s">
        <v>405</v>
      </c>
      <c r="B927" s="21" t="str">
        <f>CONCATENATE(D741, " (požadováno 2)")</f>
        <v>2 (požadováno 2)</v>
      </c>
      <c r="C927" s="15">
        <f>D742</f>
        <v>0</v>
      </c>
      <c r="D927" s="15">
        <f>C927*D741</f>
        <v>0</v>
      </c>
      <c r="E927" s="15">
        <f t="shared" si="2"/>
        <v>0</v>
      </c>
      <c r="F927" s="15">
        <v>21</v>
      </c>
    </row>
    <row r="928" spans="1:6" x14ac:dyDescent="0.25">
      <c r="A928" s="20" t="s">
        <v>407</v>
      </c>
      <c r="B928" s="21" t="str">
        <f>CONCATENATE(D747, " (požadováno 1)")</f>
        <v>1 (požadováno 1)</v>
      </c>
      <c r="C928" s="15">
        <f>D748</f>
        <v>0</v>
      </c>
      <c r="D928" s="15">
        <f>C928*D747</f>
        <v>0</v>
      </c>
      <c r="E928" s="15">
        <f t="shared" si="2"/>
        <v>0</v>
      </c>
      <c r="F928" s="15">
        <v>21</v>
      </c>
    </row>
    <row r="929" spans="1:6" x14ac:dyDescent="0.25">
      <c r="A929" s="20" t="s">
        <v>409</v>
      </c>
      <c r="B929" s="21" t="str">
        <f>CONCATENATE(D753, " (požadováno 5)")</f>
        <v>5 (požadováno 5)</v>
      </c>
      <c r="C929" s="15">
        <f>D754</f>
        <v>0</v>
      </c>
      <c r="D929" s="15">
        <f>C929*D753</f>
        <v>0</v>
      </c>
      <c r="E929" s="15">
        <f t="shared" si="2"/>
        <v>0</v>
      </c>
      <c r="F929" s="15">
        <v>21</v>
      </c>
    </row>
    <row r="930" spans="1:6" x14ac:dyDescent="0.25">
      <c r="A930" s="20" t="s">
        <v>283</v>
      </c>
      <c r="B930" s="21" t="str">
        <f>CONCATENATE(D759, " (požadováno 4)")</f>
        <v>4 (požadováno 4)</v>
      </c>
      <c r="C930" s="15">
        <f>D760</f>
        <v>0</v>
      </c>
      <c r="D930" s="15">
        <f>C930*D759</f>
        <v>0</v>
      </c>
      <c r="E930" s="15">
        <f t="shared" si="2"/>
        <v>0</v>
      </c>
      <c r="F930" s="15">
        <v>21</v>
      </c>
    </row>
    <row r="931" spans="1:6" x14ac:dyDescent="0.25">
      <c r="A931" s="20" t="s">
        <v>283</v>
      </c>
      <c r="B931" s="21" t="str">
        <f>CONCATENATE(D765, " (požadováno 4)")</f>
        <v>4 (požadováno 4)</v>
      </c>
      <c r="C931" s="15">
        <f>D766</f>
        <v>0</v>
      </c>
      <c r="D931" s="15">
        <f>C931*D765</f>
        <v>0</v>
      </c>
      <c r="E931" s="15">
        <f t="shared" si="2"/>
        <v>0</v>
      </c>
      <c r="F931" s="15">
        <v>21</v>
      </c>
    </row>
    <row r="932" spans="1:6" x14ac:dyDescent="0.25">
      <c r="A932" s="20" t="s">
        <v>283</v>
      </c>
      <c r="B932" s="21" t="str">
        <f>CONCATENATE(D771, " (požadováno 5)")</f>
        <v>5 (požadováno 5)</v>
      </c>
      <c r="C932" s="15">
        <f>D772</f>
        <v>0</v>
      </c>
      <c r="D932" s="15">
        <f>C932*D771</f>
        <v>0</v>
      </c>
      <c r="E932" s="15">
        <f t="shared" si="2"/>
        <v>0</v>
      </c>
      <c r="F932" s="15">
        <v>21</v>
      </c>
    </row>
    <row r="933" spans="1:6" x14ac:dyDescent="0.25">
      <c r="A933" s="20" t="s">
        <v>283</v>
      </c>
      <c r="B933" s="21" t="str">
        <f>CONCATENATE(D777, " (požadováno 12)")</f>
        <v>12 (požadováno 12)</v>
      </c>
      <c r="C933" s="15">
        <f>D778</f>
        <v>0</v>
      </c>
      <c r="D933" s="15">
        <f>C933*D777</f>
        <v>0</v>
      </c>
      <c r="E933" s="15">
        <f t="shared" si="2"/>
        <v>0</v>
      </c>
      <c r="F933" s="15">
        <v>21</v>
      </c>
    </row>
    <row r="934" spans="1:6" x14ac:dyDescent="0.25">
      <c r="A934" s="20" t="s">
        <v>283</v>
      </c>
      <c r="B934" s="21" t="str">
        <f>CONCATENATE(D783, " (požadováno 4)")</f>
        <v>4 (požadováno 4)</v>
      </c>
      <c r="C934" s="15">
        <f>D784</f>
        <v>0</v>
      </c>
      <c r="D934" s="15">
        <f>C934*D783</f>
        <v>0</v>
      </c>
      <c r="E934" s="15">
        <f t="shared" si="2"/>
        <v>0</v>
      </c>
      <c r="F934" s="15">
        <v>21</v>
      </c>
    </row>
    <row r="935" spans="1:6" x14ac:dyDescent="0.25">
      <c r="A935" s="20" t="s">
        <v>283</v>
      </c>
      <c r="B935" s="21" t="str">
        <f>CONCATENATE(D789, " (požadováno 3)")</f>
        <v>3 (požadováno 3)</v>
      </c>
      <c r="C935" s="15">
        <f>D790</f>
        <v>0</v>
      </c>
      <c r="D935" s="15">
        <f>C935*D789</f>
        <v>0</v>
      </c>
      <c r="E935" s="15">
        <f t="shared" si="2"/>
        <v>0</v>
      </c>
      <c r="F935" s="15">
        <v>21</v>
      </c>
    </row>
    <row r="936" spans="1:6" x14ac:dyDescent="0.25">
      <c r="A936" s="20" t="s">
        <v>417</v>
      </c>
      <c r="B936" s="21" t="str">
        <f>CONCATENATE(D795, " (požadováno 10)")</f>
        <v>10 (požadováno 10)</v>
      </c>
      <c r="C936" s="15">
        <f>D796</f>
        <v>0</v>
      </c>
      <c r="D936" s="15">
        <f>C936*D795</f>
        <v>0</v>
      </c>
      <c r="E936" s="15">
        <f>D936*(1+F936/100)</f>
        <v>0</v>
      </c>
      <c r="F936" s="15">
        <v>21</v>
      </c>
    </row>
    <row r="937" spans="1:6" x14ac:dyDescent="0.25">
      <c r="A937" s="20" t="s">
        <v>319</v>
      </c>
      <c r="B937" s="21" t="str">
        <f>CONCATENATE(D801, " (požadováno 1)")</f>
        <v>1 (požadováno 1)</v>
      </c>
      <c r="C937" s="15">
        <f>D802</f>
        <v>0</v>
      </c>
      <c r="D937" s="15">
        <f>C937*D801</f>
        <v>0</v>
      </c>
      <c r="E937" s="15">
        <f t="shared" si="2"/>
        <v>0</v>
      </c>
      <c r="F937" s="15">
        <v>21</v>
      </c>
    </row>
    <row r="938" spans="1:6" x14ac:dyDescent="0.25">
      <c r="A938" s="20" t="s">
        <v>420</v>
      </c>
      <c r="B938" s="21" t="str">
        <f>CONCATENATE(D807, " (požadováno 10)")</f>
        <v>10 (požadováno 10)</v>
      </c>
      <c r="C938" s="15">
        <f>D808</f>
        <v>0</v>
      </c>
      <c r="D938" s="15">
        <f>C938*D807</f>
        <v>0</v>
      </c>
      <c r="E938" s="15">
        <f>D938*(1+F938/100)</f>
        <v>0</v>
      </c>
      <c r="F938" s="15">
        <v>21</v>
      </c>
    </row>
    <row r="939" spans="1:6" x14ac:dyDescent="0.25">
      <c r="A939" s="20" t="s">
        <v>422</v>
      </c>
      <c r="B939" s="21" t="str">
        <f>CONCATENATE(D813, " (požadováno 3)")</f>
        <v>3 (požadováno 3)</v>
      </c>
      <c r="C939" s="15">
        <f>D814</f>
        <v>0</v>
      </c>
      <c r="D939" s="15">
        <f>C939*D813</f>
        <v>0</v>
      </c>
      <c r="E939" s="15">
        <f>D939*(1+F939/100)</f>
        <v>0</v>
      </c>
      <c r="F939" s="15">
        <v>21</v>
      </c>
    </row>
    <row r="940" spans="1:6" ht="15.75" thickBot="1" x14ac:dyDescent="0.3">
      <c r="A940" s="22" t="s">
        <v>424</v>
      </c>
      <c r="B940" s="23" t="str">
        <f>CONCATENATE(D819, " (požadováno 3)")</f>
        <v>3 (požadováno 3)</v>
      </c>
      <c r="C940" s="16">
        <f>D820</f>
        <v>0</v>
      </c>
      <c r="D940" s="16">
        <f>C940*D819</f>
        <v>0</v>
      </c>
      <c r="E940" s="16">
        <f>D940*(1+F940/100)</f>
        <v>0</v>
      </c>
      <c r="F940" s="16">
        <v>21</v>
      </c>
    </row>
    <row r="941" spans="1:6" ht="15.75" thickBot="1" x14ac:dyDescent="0.3">
      <c r="A941" t="s">
        <v>1</v>
      </c>
      <c r="C941" s="11" t="s">
        <v>77</v>
      </c>
      <c r="D941" s="16">
        <f>SUM(D825:D940)</f>
        <v>0</v>
      </c>
      <c r="E941" s="16">
        <f>SUM(E825:E940)</f>
        <v>0</v>
      </c>
    </row>
  </sheetData>
  <mergeCells count="1516">
    <mergeCell ref="D15:F15"/>
    <mergeCell ref="D16:F16"/>
    <mergeCell ref="D17:F17"/>
    <mergeCell ref="D18:F18"/>
    <mergeCell ref="D19:F19"/>
    <mergeCell ref="D20:F20"/>
    <mergeCell ref="D9:F9"/>
    <mergeCell ref="D10:F10"/>
    <mergeCell ref="D11:F11"/>
    <mergeCell ref="D12:F12"/>
    <mergeCell ref="D13:F13"/>
    <mergeCell ref="D14:F14"/>
    <mergeCell ref="A3:F3"/>
    <mergeCell ref="A4:F4"/>
    <mergeCell ref="B5:C5"/>
    <mergeCell ref="B6:C6"/>
    <mergeCell ref="B8:C8"/>
    <mergeCell ref="D8:F8"/>
    <mergeCell ref="D33:F33"/>
    <mergeCell ref="D34:F34"/>
    <mergeCell ref="D35:F35"/>
    <mergeCell ref="D36:F36"/>
    <mergeCell ref="D37:F37"/>
    <mergeCell ref="D38:F38"/>
    <mergeCell ref="D27:F27"/>
    <mergeCell ref="D28:F28"/>
    <mergeCell ref="D29:F29"/>
    <mergeCell ref="D30:F30"/>
    <mergeCell ref="D31:F31"/>
    <mergeCell ref="D32:F32"/>
    <mergeCell ref="D21:F21"/>
    <mergeCell ref="D22:F22"/>
    <mergeCell ref="D23:F23"/>
    <mergeCell ref="D24:F24"/>
    <mergeCell ref="D25:F25"/>
    <mergeCell ref="D26:F26"/>
    <mergeCell ref="D51:F51"/>
    <mergeCell ref="D52:F52"/>
    <mergeCell ref="D53:F53"/>
    <mergeCell ref="D54:F54"/>
    <mergeCell ref="D55:F55"/>
    <mergeCell ref="D56:F56"/>
    <mergeCell ref="D45:F45"/>
    <mergeCell ref="D46:F46"/>
    <mergeCell ref="D47:F47"/>
    <mergeCell ref="D48:F48"/>
    <mergeCell ref="D49:F49"/>
    <mergeCell ref="D50:F50"/>
    <mergeCell ref="D39:F39"/>
    <mergeCell ref="D40:F40"/>
    <mergeCell ref="D41:F41"/>
    <mergeCell ref="D42:F42"/>
    <mergeCell ref="D43:F43"/>
    <mergeCell ref="D44:F44"/>
    <mergeCell ref="D69:F69"/>
    <mergeCell ref="D70:F70"/>
    <mergeCell ref="D71:F71"/>
    <mergeCell ref="D72:F72"/>
    <mergeCell ref="D73:F73"/>
    <mergeCell ref="D74:F74"/>
    <mergeCell ref="D63:F63"/>
    <mergeCell ref="D64:F64"/>
    <mergeCell ref="D65:F65"/>
    <mergeCell ref="D66:F66"/>
    <mergeCell ref="D67:F67"/>
    <mergeCell ref="D68:F68"/>
    <mergeCell ref="D57:F57"/>
    <mergeCell ref="D58:F58"/>
    <mergeCell ref="D59:F59"/>
    <mergeCell ref="D60:F60"/>
    <mergeCell ref="D61:F61"/>
    <mergeCell ref="D62:F62"/>
    <mergeCell ref="D87:F87"/>
    <mergeCell ref="D88:F88"/>
    <mergeCell ref="D89:F89"/>
    <mergeCell ref="D90:F90"/>
    <mergeCell ref="D91:F91"/>
    <mergeCell ref="D92:F92"/>
    <mergeCell ref="D81:F81"/>
    <mergeCell ref="D82:F82"/>
    <mergeCell ref="D83:F83"/>
    <mergeCell ref="D84:F84"/>
    <mergeCell ref="D85:F85"/>
    <mergeCell ref="D86:F86"/>
    <mergeCell ref="D75:F75"/>
    <mergeCell ref="D76:F76"/>
    <mergeCell ref="D77:F77"/>
    <mergeCell ref="D78:F78"/>
    <mergeCell ref="D79:F79"/>
    <mergeCell ref="D80:F80"/>
    <mergeCell ref="D105:F105"/>
    <mergeCell ref="D106:F106"/>
    <mergeCell ref="D107:F107"/>
    <mergeCell ref="D108:F108"/>
    <mergeCell ref="D109:F109"/>
    <mergeCell ref="D110:F110"/>
    <mergeCell ref="D99:F99"/>
    <mergeCell ref="D100:F100"/>
    <mergeCell ref="D101:F101"/>
    <mergeCell ref="D102:F102"/>
    <mergeCell ref="D103:F103"/>
    <mergeCell ref="D104:F104"/>
    <mergeCell ref="D93:F93"/>
    <mergeCell ref="D94:F94"/>
    <mergeCell ref="D95:F95"/>
    <mergeCell ref="D96:F96"/>
    <mergeCell ref="D97:F97"/>
    <mergeCell ref="D98:F98"/>
    <mergeCell ref="D123:F123"/>
    <mergeCell ref="D124:F124"/>
    <mergeCell ref="B125:C125"/>
    <mergeCell ref="D125:F125"/>
    <mergeCell ref="B127:C127"/>
    <mergeCell ref="D127:F127"/>
    <mergeCell ref="D117:F117"/>
    <mergeCell ref="D118:F118"/>
    <mergeCell ref="D119:F119"/>
    <mergeCell ref="D120:F120"/>
    <mergeCell ref="D121:F121"/>
    <mergeCell ref="D122:F122"/>
    <mergeCell ref="D111:F111"/>
    <mergeCell ref="D112:F112"/>
    <mergeCell ref="D113:F113"/>
    <mergeCell ref="D114:F114"/>
    <mergeCell ref="D115:F115"/>
    <mergeCell ref="D116:F116"/>
    <mergeCell ref="B134:C134"/>
    <mergeCell ref="D134:F134"/>
    <mergeCell ref="B135:C135"/>
    <mergeCell ref="D135:F135"/>
    <mergeCell ref="B136:C136"/>
    <mergeCell ref="D136:F136"/>
    <mergeCell ref="B131:C131"/>
    <mergeCell ref="D131:F131"/>
    <mergeCell ref="B132:C132"/>
    <mergeCell ref="D132:F132"/>
    <mergeCell ref="B133:C133"/>
    <mergeCell ref="D133:F133"/>
    <mergeCell ref="B128:C128"/>
    <mergeCell ref="D128:F128"/>
    <mergeCell ref="B129:C129"/>
    <mergeCell ref="D129:F129"/>
    <mergeCell ref="B130:C130"/>
    <mergeCell ref="D130:F130"/>
    <mergeCell ref="B143:C143"/>
    <mergeCell ref="D143:F143"/>
    <mergeCell ref="B144:C144"/>
    <mergeCell ref="D144:F144"/>
    <mergeCell ref="B145:C145"/>
    <mergeCell ref="D145:F145"/>
    <mergeCell ref="B140:C140"/>
    <mergeCell ref="D140:F140"/>
    <mergeCell ref="B141:C141"/>
    <mergeCell ref="D141:F141"/>
    <mergeCell ref="B142:C142"/>
    <mergeCell ref="D142:F142"/>
    <mergeCell ref="B137:C137"/>
    <mergeCell ref="D137:F137"/>
    <mergeCell ref="B138:C138"/>
    <mergeCell ref="D138:F138"/>
    <mergeCell ref="B139:C139"/>
    <mergeCell ref="D139:F139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46:C146"/>
    <mergeCell ref="D146:F146"/>
    <mergeCell ref="B147:C147"/>
    <mergeCell ref="D147:F147"/>
    <mergeCell ref="B148:C148"/>
    <mergeCell ref="D148:F148"/>
    <mergeCell ref="B161:C161"/>
    <mergeCell ref="D161:F161"/>
    <mergeCell ref="B162:C162"/>
    <mergeCell ref="D162:F162"/>
    <mergeCell ref="B163:C163"/>
    <mergeCell ref="D163:F163"/>
    <mergeCell ref="B158:C158"/>
    <mergeCell ref="D158:F158"/>
    <mergeCell ref="B159:C159"/>
    <mergeCell ref="D159:F159"/>
    <mergeCell ref="B160:C160"/>
    <mergeCell ref="D160:F160"/>
    <mergeCell ref="B155:C155"/>
    <mergeCell ref="D155:F155"/>
    <mergeCell ref="B156:C156"/>
    <mergeCell ref="D156:F156"/>
    <mergeCell ref="B157:C157"/>
    <mergeCell ref="D157:F157"/>
    <mergeCell ref="B170:C170"/>
    <mergeCell ref="D170:F170"/>
    <mergeCell ref="B171:C171"/>
    <mergeCell ref="D171:F171"/>
    <mergeCell ref="B172:C172"/>
    <mergeCell ref="D172:F172"/>
    <mergeCell ref="B167:C167"/>
    <mergeCell ref="D167:F167"/>
    <mergeCell ref="B168:C168"/>
    <mergeCell ref="D168:F168"/>
    <mergeCell ref="B169:C169"/>
    <mergeCell ref="D169:F169"/>
    <mergeCell ref="B164:C164"/>
    <mergeCell ref="D164:F164"/>
    <mergeCell ref="B165:C165"/>
    <mergeCell ref="D165:F165"/>
    <mergeCell ref="B166:C166"/>
    <mergeCell ref="D166:F166"/>
    <mergeCell ref="B179:C179"/>
    <mergeCell ref="D179:F179"/>
    <mergeCell ref="B180:C180"/>
    <mergeCell ref="D180:F180"/>
    <mergeCell ref="B181:C181"/>
    <mergeCell ref="D181:F181"/>
    <mergeCell ref="B176:C176"/>
    <mergeCell ref="D176:F176"/>
    <mergeCell ref="B177:C177"/>
    <mergeCell ref="D177:F177"/>
    <mergeCell ref="B178:C178"/>
    <mergeCell ref="D178:F178"/>
    <mergeCell ref="B173:C173"/>
    <mergeCell ref="D173:F173"/>
    <mergeCell ref="B174:C174"/>
    <mergeCell ref="D174:F174"/>
    <mergeCell ref="B175:C175"/>
    <mergeCell ref="D175:F175"/>
    <mergeCell ref="B188:C188"/>
    <mergeCell ref="D188:F188"/>
    <mergeCell ref="B189:C189"/>
    <mergeCell ref="D189:F189"/>
    <mergeCell ref="B190:C190"/>
    <mergeCell ref="D190:F190"/>
    <mergeCell ref="B185:C185"/>
    <mergeCell ref="D185:F185"/>
    <mergeCell ref="B186:C186"/>
    <mergeCell ref="D186:F186"/>
    <mergeCell ref="B187:C187"/>
    <mergeCell ref="D187:F187"/>
    <mergeCell ref="B182:C182"/>
    <mergeCell ref="D182:F182"/>
    <mergeCell ref="B183:C183"/>
    <mergeCell ref="D183:F183"/>
    <mergeCell ref="B184:C184"/>
    <mergeCell ref="D184:F184"/>
    <mergeCell ref="B197:C197"/>
    <mergeCell ref="D197:F197"/>
    <mergeCell ref="B198:C198"/>
    <mergeCell ref="D198:F198"/>
    <mergeCell ref="B199:C199"/>
    <mergeCell ref="D199:F199"/>
    <mergeCell ref="B194:C194"/>
    <mergeCell ref="D194:F194"/>
    <mergeCell ref="B195:C195"/>
    <mergeCell ref="D195:F195"/>
    <mergeCell ref="B196:C196"/>
    <mergeCell ref="D196:F196"/>
    <mergeCell ref="B191:C191"/>
    <mergeCell ref="D191:F191"/>
    <mergeCell ref="B192:C192"/>
    <mergeCell ref="D192:F192"/>
    <mergeCell ref="B193:C193"/>
    <mergeCell ref="D193:F193"/>
    <mergeCell ref="B206:C206"/>
    <mergeCell ref="D206:F206"/>
    <mergeCell ref="B207:C207"/>
    <mergeCell ref="D207:F207"/>
    <mergeCell ref="B208:C208"/>
    <mergeCell ref="D208:F208"/>
    <mergeCell ref="B203:C203"/>
    <mergeCell ref="D203:F203"/>
    <mergeCell ref="B204:C204"/>
    <mergeCell ref="D204:F204"/>
    <mergeCell ref="B205:C205"/>
    <mergeCell ref="D205:F205"/>
    <mergeCell ref="B200:C200"/>
    <mergeCell ref="D200:F200"/>
    <mergeCell ref="B201:C201"/>
    <mergeCell ref="D201:F201"/>
    <mergeCell ref="B202:C202"/>
    <mergeCell ref="D202:F202"/>
    <mergeCell ref="B215:C215"/>
    <mergeCell ref="D215:F215"/>
    <mergeCell ref="B216:C216"/>
    <mergeCell ref="D216:F216"/>
    <mergeCell ref="B217:C217"/>
    <mergeCell ref="D217:F217"/>
    <mergeCell ref="B212:C212"/>
    <mergeCell ref="D212:F212"/>
    <mergeCell ref="B213:C213"/>
    <mergeCell ref="D213:F213"/>
    <mergeCell ref="B214:C214"/>
    <mergeCell ref="D214:F214"/>
    <mergeCell ref="B209:C209"/>
    <mergeCell ref="D209:F209"/>
    <mergeCell ref="B210:C210"/>
    <mergeCell ref="D210:F210"/>
    <mergeCell ref="B211:C211"/>
    <mergeCell ref="D211:F211"/>
    <mergeCell ref="B224:C224"/>
    <mergeCell ref="D224:F224"/>
    <mergeCell ref="B225:C225"/>
    <mergeCell ref="D225:F225"/>
    <mergeCell ref="B226:C226"/>
    <mergeCell ref="D226:F226"/>
    <mergeCell ref="B221:C221"/>
    <mergeCell ref="D221:F221"/>
    <mergeCell ref="B222:C222"/>
    <mergeCell ref="D222:F222"/>
    <mergeCell ref="B223:C223"/>
    <mergeCell ref="D223:F223"/>
    <mergeCell ref="B218:C218"/>
    <mergeCell ref="D218:F218"/>
    <mergeCell ref="B219:C219"/>
    <mergeCell ref="D219:F219"/>
    <mergeCell ref="B220:C220"/>
    <mergeCell ref="D220:F220"/>
    <mergeCell ref="B233:C233"/>
    <mergeCell ref="D233:F233"/>
    <mergeCell ref="B234:C234"/>
    <mergeCell ref="D234:F234"/>
    <mergeCell ref="B235:C235"/>
    <mergeCell ref="D235:F235"/>
    <mergeCell ref="B230:C230"/>
    <mergeCell ref="D230:F230"/>
    <mergeCell ref="B231:C231"/>
    <mergeCell ref="D231:F231"/>
    <mergeCell ref="B232:C232"/>
    <mergeCell ref="D232:F232"/>
    <mergeCell ref="B227:C227"/>
    <mergeCell ref="D227:F227"/>
    <mergeCell ref="B228:C228"/>
    <mergeCell ref="D228:F228"/>
    <mergeCell ref="B229:C229"/>
    <mergeCell ref="D229:F229"/>
    <mergeCell ref="B242:C242"/>
    <mergeCell ref="D242:F242"/>
    <mergeCell ref="B243:C243"/>
    <mergeCell ref="D243:F243"/>
    <mergeCell ref="B244:C244"/>
    <mergeCell ref="D244:F244"/>
    <mergeCell ref="B239:C239"/>
    <mergeCell ref="D239:F239"/>
    <mergeCell ref="B240:C240"/>
    <mergeCell ref="D240:F240"/>
    <mergeCell ref="B241:C241"/>
    <mergeCell ref="D241:F241"/>
    <mergeCell ref="B236:C236"/>
    <mergeCell ref="D236:F236"/>
    <mergeCell ref="B237:C237"/>
    <mergeCell ref="D237:F237"/>
    <mergeCell ref="B238:C238"/>
    <mergeCell ref="D238:F238"/>
    <mergeCell ref="B251:C251"/>
    <mergeCell ref="D251:F251"/>
    <mergeCell ref="B252:C252"/>
    <mergeCell ref="D252:F252"/>
    <mergeCell ref="B253:C253"/>
    <mergeCell ref="D253:F253"/>
    <mergeCell ref="B248:C248"/>
    <mergeCell ref="D248:F248"/>
    <mergeCell ref="B249:C249"/>
    <mergeCell ref="D249:F249"/>
    <mergeCell ref="B250:C250"/>
    <mergeCell ref="D250:F250"/>
    <mergeCell ref="B245:C245"/>
    <mergeCell ref="D245:F245"/>
    <mergeCell ref="B246:C246"/>
    <mergeCell ref="D246:F246"/>
    <mergeCell ref="B247:C247"/>
    <mergeCell ref="D247:F247"/>
    <mergeCell ref="B260:C260"/>
    <mergeCell ref="D260:F260"/>
    <mergeCell ref="B261:C261"/>
    <mergeCell ref="D261:F261"/>
    <mergeCell ref="B262:C262"/>
    <mergeCell ref="D262:F262"/>
    <mergeCell ref="B257:C257"/>
    <mergeCell ref="D257:F257"/>
    <mergeCell ref="B258:C258"/>
    <mergeCell ref="D258:F258"/>
    <mergeCell ref="B259:C259"/>
    <mergeCell ref="D259:F259"/>
    <mergeCell ref="B254:C254"/>
    <mergeCell ref="D254:F254"/>
    <mergeCell ref="B255:C255"/>
    <mergeCell ref="D255:F255"/>
    <mergeCell ref="B256:C256"/>
    <mergeCell ref="D256:F256"/>
    <mergeCell ref="B269:C269"/>
    <mergeCell ref="D269:F269"/>
    <mergeCell ref="B270:C270"/>
    <mergeCell ref="D270:F270"/>
    <mergeCell ref="B271:C271"/>
    <mergeCell ref="D271:F271"/>
    <mergeCell ref="B266:C266"/>
    <mergeCell ref="D266:F266"/>
    <mergeCell ref="B267:C267"/>
    <mergeCell ref="D267:F267"/>
    <mergeCell ref="B268:C268"/>
    <mergeCell ref="D268:F268"/>
    <mergeCell ref="B263:C263"/>
    <mergeCell ref="D263:F263"/>
    <mergeCell ref="B264:C264"/>
    <mergeCell ref="D264:F264"/>
    <mergeCell ref="B265:C265"/>
    <mergeCell ref="D265:F265"/>
    <mergeCell ref="B278:C278"/>
    <mergeCell ref="D278:F278"/>
    <mergeCell ref="B279:C279"/>
    <mergeCell ref="D279:F279"/>
    <mergeCell ref="B280:C280"/>
    <mergeCell ref="D280:F280"/>
    <mergeCell ref="B275:C275"/>
    <mergeCell ref="D275:F275"/>
    <mergeCell ref="B276:C276"/>
    <mergeCell ref="D276:F276"/>
    <mergeCell ref="B277:C277"/>
    <mergeCell ref="D277:F277"/>
    <mergeCell ref="B272:C272"/>
    <mergeCell ref="D272:F272"/>
    <mergeCell ref="B273:C273"/>
    <mergeCell ref="D273:F273"/>
    <mergeCell ref="B274:C274"/>
    <mergeCell ref="D274:F274"/>
    <mergeCell ref="B287:C287"/>
    <mergeCell ref="D287:F287"/>
    <mergeCell ref="B288:C288"/>
    <mergeCell ref="D288:F288"/>
    <mergeCell ref="B289:C289"/>
    <mergeCell ref="D289:F289"/>
    <mergeCell ref="B284:C284"/>
    <mergeCell ref="D284:F284"/>
    <mergeCell ref="B285:C285"/>
    <mergeCell ref="D285:F285"/>
    <mergeCell ref="B286:C286"/>
    <mergeCell ref="D286:F286"/>
    <mergeCell ref="B281:C281"/>
    <mergeCell ref="D281:F281"/>
    <mergeCell ref="B282:C282"/>
    <mergeCell ref="D282:F282"/>
    <mergeCell ref="B283:C283"/>
    <mergeCell ref="D283:F283"/>
    <mergeCell ref="B296:C296"/>
    <mergeCell ref="D296:F296"/>
    <mergeCell ref="B297:C297"/>
    <mergeCell ref="D297:F297"/>
    <mergeCell ref="B298:C298"/>
    <mergeCell ref="D298:F298"/>
    <mergeCell ref="B293:C293"/>
    <mergeCell ref="D293:F293"/>
    <mergeCell ref="B294:C294"/>
    <mergeCell ref="D294:F294"/>
    <mergeCell ref="B295:C295"/>
    <mergeCell ref="D295:F295"/>
    <mergeCell ref="B290:C290"/>
    <mergeCell ref="D290:F290"/>
    <mergeCell ref="B291:C291"/>
    <mergeCell ref="D291:F291"/>
    <mergeCell ref="B292:C292"/>
    <mergeCell ref="D292:F292"/>
    <mergeCell ref="B305:C305"/>
    <mergeCell ref="D305:F305"/>
    <mergeCell ref="B306:C306"/>
    <mergeCell ref="D306:F306"/>
    <mergeCell ref="B307:C307"/>
    <mergeCell ref="D307:F307"/>
    <mergeCell ref="B302:C302"/>
    <mergeCell ref="D302:F302"/>
    <mergeCell ref="B303:C303"/>
    <mergeCell ref="D303:F303"/>
    <mergeCell ref="B304:C304"/>
    <mergeCell ref="D304:F304"/>
    <mergeCell ref="B299:C299"/>
    <mergeCell ref="D299:F299"/>
    <mergeCell ref="B300:C300"/>
    <mergeCell ref="D300:F300"/>
    <mergeCell ref="B301:C301"/>
    <mergeCell ref="D301:F301"/>
    <mergeCell ref="B314:C314"/>
    <mergeCell ref="D314:F314"/>
    <mergeCell ref="B315:C315"/>
    <mergeCell ref="D315:F315"/>
    <mergeCell ref="B316:C316"/>
    <mergeCell ref="D316:F316"/>
    <mergeCell ref="B311:C311"/>
    <mergeCell ref="D311:F311"/>
    <mergeCell ref="B312:C312"/>
    <mergeCell ref="D312:F312"/>
    <mergeCell ref="B313:C313"/>
    <mergeCell ref="D313:F313"/>
    <mergeCell ref="B308:C308"/>
    <mergeCell ref="D308:F308"/>
    <mergeCell ref="B309:C309"/>
    <mergeCell ref="D309:F309"/>
    <mergeCell ref="B310:C310"/>
    <mergeCell ref="D310:F310"/>
    <mergeCell ref="B323:C323"/>
    <mergeCell ref="D323:F323"/>
    <mergeCell ref="B324:C324"/>
    <mergeCell ref="D324:F324"/>
    <mergeCell ref="B325:C325"/>
    <mergeCell ref="D325:F325"/>
    <mergeCell ref="B320:C320"/>
    <mergeCell ref="D320:F320"/>
    <mergeCell ref="B321:C321"/>
    <mergeCell ref="D321:F321"/>
    <mergeCell ref="B322:C322"/>
    <mergeCell ref="D322:F322"/>
    <mergeCell ref="B317:C317"/>
    <mergeCell ref="D317:F317"/>
    <mergeCell ref="B318:C318"/>
    <mergeCell ref="D318:F318"/>
    <mergeCell ref="B319:C319"/>
    <mergeCell ref="D319:F319"/>
    <mergeCell ref="B332:C332"/>
    <mergeCell ref="D332:F332"/>
    <mergeCell ref="B333:C333"/>
    <mergeCell ref="D333:F333"/>
    <mergeCell ref="B334:C334"/>
    <mergeCell ref="D334:F334"/>
    <mergeCell ref="B329:C329"/>
    <mergeCell ref="D329:F329"/>
    <mergeCell ref="B330:C330"/>
    <mergeCell ref="D330:F330"/>
    <mergeCell ref="B331:C331"/>
    <mergeCell ref="D331:F331"/>
    <mergeCell ref="B326:C326"/>
    <mergeCell ref="D326:F326"/>
    <mergeCell ref="B327:C327"/>
    <mergeCell ref="D327:F327"/>
    <mergeCell ref="B328:C328"/>
    <mergeCell ref="D328:F328"/>
    <mergeCell ref="B341:C341"/>
    <mergeCell ref="D341:F341"/>
    <mergeCell ref="B342:C342"/>
    <mergeCell ref="D342:F342"/>
    <mergeCell ref="B343:C343"/>
    <mergeCell ref="D343:F343"/>
    <mergeCell ref="B338:C338"/>
    <mergeCell ref="D338:F338"/>
    <mergeCell ref="B339:C339"/>
    <mergeCell ref="D339:F339"/>
    <mergeCell ref="B340:C340"/>
    <mergeCell ref="D340:F340"/>
    <mergeCell ref="B335:C335"/>
    <mergeCell ref="D335:F335"/>
    <mergeCell ref="B336:C336"/>
    <mergeCell ref="D336:F336"/>
    <mergeCell ref="B337:C337"/>
    <mergeCell ref="D337:F337"/>
    <mergeCell ref="B350:C350"/>
    <mergeCell ref="D350:F350"/>
    <mergeCell ref="B351:C351"/>
    <mergeCell ref="D351:F351"/>
    <mergeCell ref="B352:C352"/>
    <mergeCell ref="D352:F352"/>
    <mergeCell ref="B347:C347"/>
    <mergeCell ref="D347:F347"/>
    <mergeCell ref="B348:C348"/>
    <mergeCell ref="D348:F348"/>
    <mergeCell ref="B349:C349"/>
    <mergeCell ref="D349:F349"/>
    <mergeCell ref="B344:C344"/>
    <mergeCell ref="D344:F344"/>
    <mergeCell ref="B345:C345"/>
    <mergeCell ref="D345:F345"/>
    <mergeCell ref="B346:C346"/>
    <mergeCell ref="D346:F346"/>
    <mergeCell ref="B359:C359"/>
    <mergeCell ref="D359:F359"/>
    <mergeCell ref="B360:C360"/>
    <mergeCell ref="D360:F360"/>
    <mergeCell ref="B361:C361"/>
    <mergeCell ref="D361:F361"/>
    <mergeCell ref="B356:C356"/>
    <mergeCell ref="D356:F356"/>
    <mergeCell ref="B357:C357"/>
    <mergeCell ref="D357:F357"/>
    <mergeCell ref="B358:C358"/>
    <mergeCell ref="D358:F358"/>
    <mergeCell ref="B353:C353"/>
    <mergeCell ref="D353:F353"/>
    <mergeCell ref="B354:C354"/>
    <mergeCell ref="D354:F354"/>
    <mergeCell ref="B355:C355"/>
    <mergeCell ref="D355:F355"/>
    <mergeCell ref="B368:C368"/>
    <mergeCell ref="D368:F368"/>
    <mergeCell ref="B369:C369"/>
    <mergeCell ref="D369:F369"/>
    <mergeCell ref="B370:C370"/>
    <mergeCell ref="D370:F370"/>
    <mergeCell ref="B365:C365"/>
    <mergeCell ref="D365:F365"/>
    <mergeCell ref="B366:C366"/>
    <mergeCell ref="D366:F366"/>
    <mergeCell ref="B367:C367"/>
    <mergeCell ref="D367:F367"/>
    <mergeCell ref="B362:C362"/>
    <mergeCell ref="D362:F362"/>
    <mergeCell ref="B363:C363"/>
    <mergeCell ref="D363:F363"/>
    <mergeCell ref="B364:C364"/>
    <mergeCell ref="D364:F364"/>
    <mergeCell ref="B377:C377"/>
    <mergeCell ref="D377:F377"/>
    <mergeCell ref="B378:C378"/>
    <mergeCell ref="D378:F378"/>
    <mergeCell ref="B379:C379"/>
    <mergeCell ref="D379:F379"/>
    <mergeCell ref="B374:C374"/>
    <mergeCell ref="D374:F374"/>
    <mergeCell ref="B375:C375"/>
    <mergeCell ref="D375:F375"/>
    <mergeCell ref="B376:C376"/>
    <mergeCell ref="D376:F376"/>
    <mergeCell ref="B371:C371"/>
    <mergeCell ref="D371:F371"/>
    <mergeCell ref="B372:C372"/>
    <mergeCell ref="D372:F372"/>
    <mergeCell ref="B373:C373"/>
    <mergeCell ref="D373:F373"/>
    <mergeCell ref="B386:C386"/>
    <mergeCell ref="D386:F386"/>
    <mergeCell ref="B387:C387"/>
    <mergeCell ref="D387:F387"/>
    <mergeCell ref="B388:C388"/>
    <mergeCell ref="D388:F388"/>
    <mergeCell ref="B383:C383"/>
    <mergeCell ref="D383:F383"/>
    <mergeCell ref="B384:C384"/>
    <mergeCell ref="D384:F384"/>
    <mergeCell ref="B385:C385"/>
    <mergeCell ref="D385:F385"/>
    <mergeCell ref="B380:C380"/>
    <mergeCell ref="D380:F380"/>
    <mergeCell ref="B381:C381"/>
    <mergeCell ref="D381:F381"/>
    <mergeCell ref="B382:C382"/>
    <mergeCell ref="D382:F382"/>
    <mergeCell ref="B395:C395"/>
    <mergeCell ref="D395:F395"/>
    <mergeCell ref="B396:C396"/>
    <mergeCell ref="D396:F396"/>
    <mergeCell ref="B397:C397"/>
    <mergeCell ref="D397:F397"/>
    <mergeCell ref="B392:C392"/>
    <mergeCell ref="D392:F392"/>
    <mergeCell ref="B393:C393"/>
    <mergeCell ref="D393:F393"/>
    <mergeCell ref="B394:C394"/>
    <mergeCell ref="D394:F394"/>
    <mergeCell ref="B389:C389"/>
    <mergeCell ref="D389:F389"/>
    <mergeCell ref="B390:C390"/>
    <mergeCell ref="D390:F390"/>
    <mergeCell ref="B391:C391"/>
    <mergeCell ref="D391:F391"/>
    <mergeCell ref="B404:C404"/>
    <mergeCell ref="D404:F404"/>
    <mergeCell ref="B405:C405"/>
    <mergeCell ref="D405:F405"/>
    <mergeCell ref="B406:C406"/>
    <mergeCell ref="D406:F406"/>
    <mergeCell ref="B401:C401"/>
    <mergeCell ref="D401:F401"/>
    <mergeCell ref="B402:C402"/>
    <mergeCell ref="D402:F402"/>
    <mergeCell ref="B403:C403"/>
    <mergeCell ref="D403:F403"/>
    <mergeCell ref="B398:C398"/>
    <mergeCell ref="D398:F398"/>
    <mergeCell ref="B399:C399"/>
    <mergeCell ref="D399:F399"/>
    <mergeCell ref="B400:C400"/>
    <mergeCell ref="D400:F400"/>
    <mergeCell ref="B413:C413"/>
    <mergeCell ref="D413:F413"/>
    <mergeCell ref="B414:C414"/>
    <mergeCell ref="D414:F414"/>
    <mergeCell ref="B415:C415"/>
    <mergeCell ref="D415:F415"/>
    <mergeCell ref="B410:C410"/>
    <mergeCell ref="D410:F410"/>
    <mergeCell ref="B411:C411"/>
    <mergeCell ref="D411:F411"/>
    <mergeCell ref="B412:C412"/>
    <mergeCell ref="D412:F412"/>
    <mergeCell ref="B407:C407"/>
    <mergeCell ref="D407:F407"/>
    <mergeCell ref="B408:C408"/>
    <mergeCell ref="D408:F408"/>
    <mergeCell ref="B409:C409"/>
    <mergeCell ref="D409:F409"/>
    <mergeCell ref="B422:C422"/>
    <mergeCell ref="D422:F422"/>
    <mergeCell ref="B423:C423"/>
    <mergeCell ref="D423:F423"/>
    <mergeCell ref="B424:C424"/>
    <mergeCell ref="D424:F424"/>
    <mergeCell ref="B419:C419"/>
    <mergeCell ref="D419:F419"/>
    <mergeCell ref="B420:C420"/>
    <mergeCell ref="D420:F420"/>
    <mergeCell ref="B421:C421"/>
    <mergeCell ref="D421:F421"/>
    <mergeCell ref="B416:C416"/>
    <mergeCell ref="D416:F416"/>
    <mergeCell ref="B417:C417"/>
    <mergeCell ref="D417:F417"/>
    <mergeCell ref="B418:C418"/>
    <mergeCell ref="D418:F418"/>
    <mergeCell ref="B431:C431"/>
    <mergeCell ref="D431:F431"/>
    <mergeCell ref="B432:C432"/>
    <mergeCell ref="D432:F432"/>
    <mergeCell ref="B433:C433"/>
    <mergeCell ref="D433:F433"/>
    <mergeCell ref="B428:C428"/>
    <mergeCell ref="D428:F428"/>
    <mergeCell ref="B429:C429"/>
    <mergeCell ref="D429:F429"/>
    <mergeCell ref="B430:C430"/>
    <mergeCell ref="D430:F430"/>
    <mergeCell ref="B425:C425"/>
    <mergeCell ref="D425:F425"/>
    <mergeCell ref="B426:C426"/>
    <mergeCell ref="D426:F426"/>
    <mergeCell ref="B427:C427"/>
    <mergeCell ref="D427:F427"/>
    <mergeCell ref="B440:C440"/>
    <mergeCell ref="D440:F440"/>
    <mergeCell ref="B441:C441"/>
    <mergeCell ref="D441:F441"/>
    <mergeCell ref="B442:C442"/>
    <mergeCell ref="D442:F442"/>
    <mergeCell ref="B437:C437"/>
    <mergeCell ref="D437:F437"/>
    <mergeCell ref="B438:C438"/>
    <mergeCell ref="D438:F438"/>
    <mergeCell ref="B439:C439"/>
    <mergeCell ref="D439:F439"/>
    <mergeCell ref="B434:C434"/>
    <mergeCell ref="D434:F434"/>
    <mergeCell ref="B435:C435"/>
    <mergeCell ref="D435:F435"/>
    <mergeCell ref="B436:C436"/>
    <mergeCell ref="D436:F436"/>
    <mergeCell ref="B449:C449"/>
    <mergeCell ref="D449:F449"/>
    <mergeCell ref="B450:C450"/>
    <mergeCell ref="D450:F450"/>
    <mergeCell ref="B451:C451"/>
    <mergeCell ref="D451:F451"/>
    <mergeCell ref="B446:C446"/>
    <mergeCell ref="D446:F446"/>
    <mergeCell ref="B447:C447"/>
    <mergeCell ref="D447:F447"/>
    <mergeCell ref="B448:C448"/>
    <mergeCell ref="D448:F448"/>
    <mergeCell ref="B443:C443"/>
    <mergeCell ref="D443:F443"/>
    <mergeCell ref="B444:C444"/>
    <mergeCell ref="D444:F444"/>
    <mergeCell ref="B445:C445"/>
    <mergeCell ref="D445:F445"/>
    <mergeCell ref="B458:C458"/>
    <mergeCell ref="D458:F458"/>
    <mergeCell ref="B459:C459"/>
    <mergeCell ref="D459:F459"/>
    <mergeCell ref="B460:C460"/>
    <mergeCell ref="D460:F460"/>
    <mergeCell ref="B455:C455"/>
    <mergeCell ref="D455:F455"/>
    <mergeCell ref="B456:C456"/>
    <mergeCell ref="D456:F456"/>
    <mergeCell ref="B457:C457"/>
    <mergeCell ref="D457:F457"/>
    <mergeCell ref="B452:C452"/>
    <mergeCell ref="D452:F452"/>
    <mergeCell ref="B453:C453"/>
    <mergeCell ref="D453:F453"/>
    <mergeCell ref="B454:C454"/>
    <mergeCell ref="D454:F454"/>
    <mergeCell ref="B467:C467"/>
    <mergeCell ref="D467:F467"/>
    <mergeCell ref="B468:C468"/>
    <mergeCell ref="D468:F468"/>
    <mergeCell ref="B469:C469"/>
    <mergeCell ref="D469:F469"/>
    <mergeCell ref="B464:C464"/>
    <mergeCell ref="D464:F464"/>
    <mergeCell ref="B465:C465"/>
    <mergeCell ref="D465:F465"/>
    <mergeCell ref="B466:C466"/>
    <mergeCell ref="D466:F466"/>
    <mergeCell ref="B461:C461"/>
    <mergeCell ref="D461:F461"/>
    <mergeCell ref="B462:C462"/>
    <mergeCell ref="D462:F462"/>
    <mergeCell ref="B463:C463"/>
    <mergeCell ref="D463:F463"/>
    <mergeCell ref="B476:C476"/>
    <mergeCell ref="D476:F476"/>
    <mergeCell ref="B477:C477"/>
    <mergeCell ref="D477:F477"/>
    <mergeCell ref="B478:C478"/>
    <mergeCell ref="D478:F478"/>
    <mergeCell ref="B473:C473"/>
    <mergeCell ref="D473:F473"/>
    <mergeCell ref="B474:C474"/>
    <mergeCell ref="D474:F474"/>
    <mergeCell ref="B475:C475"/>
    <mergeCell ref="D475:F475"/>
    <mergeCell ref="B470:C470"/>
    <mergeCell ref="D470:F470"/>
    <mergeCell ref="B471:C471"/>
    <mergeCell ref="D471:F471"/>
    <mergeCell ref="B472:C472"/>
    <mergeCell ref="D472:F472"/>
    <mergeCell ref="B485:C485"/>
    <mergeCell ref="D485:F485"/>
    <mergeCell ref="B486:C486"/>
    <mergeCell ref="D486:F486"/>
    <mergeCell ref="B487:C487"/>
    <mergeCell ref="D487:F487"/>
    <mergeCell ref="B482:C482"/>
    <mergeCell ref="D482:F482"/>
    <mergeCell ref="B483:C483"/>
    <mergeCell ref="D483:F483"/>
    <mergeCell ref="B484:C484"/>
    <mergeCell ref="D484:F484"/>
    <mergeCell ref="B479:C479"/>
    <mergeCell ref="D479:F479"/>
    <mergeCell ref="B480:C480"/>
    <mergeCell ref="D480:F480"/>
    <mergeCell ref="B481:C481"/>
    <mergeCell ref="D481:F481"/>
    <mergeCell ref="B494:C494"/>
    <mergeCell ref="D494:F494"/>
    <mergeCell ref="B495:C495"/>
    <mergeCell ref="D495:F495"/>
    <mergeCell ref="B496:C496"/>
    <mergeCell ref="D496:F496"/>
    <mergeCell ref="B491:C491"/>
    <mergeCell ref="D491:F491"/>
    <mergeCell ref="B492:C492"/>
    <mergeCell ref="D492:F492"/>
    <mergeCell ref="B493:C493"/>
    <mergeCell ref="D493:F493"/>
    <mergeCell ref="B488:C488"/>
    <mergeCell ref="D488:F488"/>
    <mergeCell ref="B489:C489"/>
    <mergeCell ref="D489:F489"/>
    <mergeCell ref="B490:C490"/>
    <mergeCell ref="D490:F490"/>
    <mergeCell ref="B503:C503"/>
    <mergeCell ref="D503:F503"/>
    <mergeCell ref="B504:C504"/>
    <mergeCell ref="D504:F504"/>
    <mergeCell ref="B505:C505"/>
    <mergeCell ref="D505:F505"/>
    <mergeCell ref="B500:C500"/>
    <mergeCell ref="D500:F500"/>
    <mergeCell ref="B501:C501"/>
    <mergeCell ref="D501:F501"/>
    <mergeCell ref="B502:C502"/>
    <mergeCell ref="D502:F502"/>
    <mergeCell ref="B497:C497"/>
    <mergeCell ref="D497:F497"/>
    <mergeCell ref="B498:C498"/>
    <mergeCell ref="D498:F498"/>
    <mergeCell ref="B499:C499"/>
    <mergeCell ref="D499:F499"/>
    <mergeCell ref="B512:C512"/>
    <mergeCell ref="D512:F512"/>
    <mergeCell ref="B513:C513"/>
    <mergeCell ref="D513:F513"/>
    <mergeCell ref="B514:C514"/>
    <mergeCell ref="D514:F514"/>
    <mergeCell ref="B509:C509"/>
    <mergeCell ref="D509:F509"/>
    <mergeCell ref="B510:C510"/>
    <mergeCell ref="D510:F510"/>
    <mergeCell ref="B511:C511"/>
    <mergeCell ref="D511:F511"/>
    <mergeCell ref="B506:C506"/>
    <mergeCell ref="D506:F506"/>
    <mergeCell ref="B507:C507"/>
    <mergeCell ref="D507:F507"/>
    <mergeCell ref="B508:C508"/>
    <mergeCell ref="D508:F508"/>
    <mergeCell ref="B521:C521"/>
    <mergeCell ref="D521:F521"/>
    <mergeCell ref="B522:C522"/>
    <mergeCell ref="D522:F522"/>
    <mergeCell ref="B523:C523"/>
    <mergeCell ref="D523:F523"/>
    <mergeCell ref="B518:C518"/>
    <mergeCell ref="D518:F518"/>
    <mergeCell ref="B519:C519"/>
    <mergeCell ref="D519:F519"/>
    <mergeCell ref="B520:C520"/>
    <mergeCell ref="D520:F520"/>
    <mergeCell ref="B515:C515"/>
    <mergeCell ref="D515:F515"/>
    <mergeCell ref="B516:C516"/>
    <mergeCell ref="D516:F516"/>
    <mergeCell ref="B517:C517"/>
    <mergeCell ref="D517:F517"/>
    <mergeCell ref="B530:C530"/>
    <mergeCell ref="D530:F530"/>
    <mergeCell ref="B531:C531"/>
    <mergeCell ref="D531:F531"/>
    <mergeCell ref="B532:C532"/>
    <mergeCell ref="D532:F532"/>
    <mergeCell ref="B527:C527"/>
    <mergeCell ref="D527:F527"/>
    <mergeCell ref="B528:C528"/>
    <mergeCell ref="D528:F528"/>
    <mergeCell ref="B529:C529"/>
    <mergeCell ref="D529:F529"/>
    <mergeCell ref="B524:C524"/>
    <mergeCell ref="D524:F524"/>
    <mergeCell ref="B525:C525"/>
    <mergeCell ref="D525:F525"/>
    <mergeCell ref="B526:C526"/>
    <mergeCell ref="D526:F526"/>
    <mergeCell ref="B539:C539"/>
    <mergeCell ref="D539:F539"/>
    <mergeCell ref="B540:C540"/>
    <mergeCell ref="D540:F540"/>
    <mergeCell ref="B541:C541"/>
    <mergeCell ref="D541:F541"/>
    <mergeCell ref="B536:C536"/>
    <mergeCell ref="D536:F536"/>
    <mergeCell ref="B537:C537"/>
    <mergeCell ref="D537:F537"/>
    <mergeCell ref="B538:C538"/>
    <mergeCell ref="D538:F538"/>
    <mergeCell ref="B533:C533"/>
    <mergeCell ref="D533:F533"/>
    <mergeCell ref="B534:C534"/>
    <mergeCell ref="D534:F534"/>
    <mergeCell ref="B535:C535"/>
    <mergeCell ref="D535:F535"/>
    <mergeCell ref="B548:C548"/>
    <mergeCell ref="D548:F548"/>
    <mergeCell ref="B549:C549"/>
    <mergeCell ref="D549:F549"/>
    <mergeCell ref="B550:C550"/>
    <mergeCell ref="D550:F550"/>
    <mergeCell ref="B545:C545"/>
    <mergeCell ref="D545:F545"/>
    <mergeCell ref="B546:C546"/>
    <mergeCell ref="D546:F546"/>
    <mergeCell ref="B547:C547"/>
    <mergeCell ref="D547:F547"/>
    <mergeCell ref="B542:C542"/>
    <mergeCell ref="D542:F542"/>
    <mergeCell ref="B543:C543"/>
    <mergeCell ref="D543:F543"/>
    <mergeCell ref="B544:C544"/>
    <mergeCell ref="D544:F544"/>
    <mergeCell ref="B557:C557"/>
    <mergeCell ref="D557:F557"/>
    <mergeCell ref="B558:C558"/>
    <mergeCell ref="D558:F558"/>
    <mergeCell ref="B559:C559"/>
    <mergeCell ref="D559:F559"/>
    <mergeCell ref="B554:C554"/>
    <mergeCell ref="D554:F554"/>
    <mergeCell ref="B555:C555"/>
    <mergeCell ref="D555:F555"/>
    <mergeCell ref="B556:C556"/>
    <mergeCell ref="D556:F556"/>
    <mergeCell ref="B551:C551"/>
    <mergeCell ref="D551:F551"/>
    <mergeCell ref="B552:C552"/>
    <mergeCell ref="D552:F552"/>
    <mergeCell ref="B553:C553"/>
    <mergeCell ref="D553:F553"/>
    <mergeCell ref="B566:C566"/>
    <mergeCell ref="D566:F566"/>
    <mergeCell ref="B567:C567"/>
    <mergeCell ref="D567:F567"/>
    <mergeCell ref="B568:C568"/>
    <mergeCell ref="D568:F568"/>
    <mergeCell ref="B563:C563"/>
    <mergeCell ref="D563:F563"/>
    <mergeCell ref="B564:C564"/>
    <mergeCell ref="D564:F564"/>
    <mergeCell ref="B565:C565"/>
    <mergeCell ref="D565:F565"/>
    <mergeCell ref="B560:C560"/>
    <mergeCell ref="D560:F560"/>
    <mergeCell ref="B561:C561"/>
    <mergeCell ref="D561:F561"/>
    <mergeCell ref="B562:C562"/>
    <mergeCell ref="D562:F562"/>
    <mergeCell ref="B575:C575"/>
    <mergeCell ref="D575:F575"/>
    <mergeCell ref="B576:C576"/>
    <mergeCell ref="D576:F576"/>
    <mergeCell ref="B577:C577"/>
    <mergeCell ref="D577:F577"/>
    <mergeCell ref="B572:C572"/>
    <mergeCell ref="D572:F572"/>
    <mergeCell ref="B573:C573"/>
    <mergeCell ref="D573:F573"/>
    <mergeCell ref="B574:C574"/>
    <mergeCell ref="D574:F574"/>
    <mergeCell ref="B569:C569"/>
    <mergeCell ref="D569:F569"/>
    <mergeCell ref="B570:C570"/>
    <mergeCell ref="D570:F570"/>
    <mergeCell ref="B571:C571"/>
    <mergeCell ref="D571:F571"/>
    <mergeCell ref="B584:C584"/>
    <mergeCell ref="D584:F584"/>
    <mergeCell ref="B585:C585"/>
    <mergeCell ref="D585:F585"/>
    <mergeCell ref="B586:C586"/>
    <mergeCell ref="D586:F586"/>
    <mergeCell ref="B581:C581"/>
    <mergeCell ref="D581:F581"/>
    <mergeCell ref="B582:C582"/>
    <mergeCell ref="D582:F582"/>
    <mergeCell ref="B583:C583"/>
    <mergeCell ref="D583:F583"/>
    <mergeCell ref="B578:C578"/>
    <mergeCell ref="D578:F578"/>
    <mergeCell ref="B579:C579"/>
    <mergeCell ref="D579:F579"/>
    <mergeCell ref="B580:C580"/>
    <mergeCell ref="D580:F580"/>
    <mergeCell ref="B593:C593"/>
    <mergeCell ref="D593:F593"/>
    <mergeCell ref="B594:C594"/>
    <mergeCell ref="D594:F594"/>
    <mergeCell ref="B595:C595"/>
    <mergeCell ref="D595:F595"/>
    <mergeCell ref="B590:C590"/>
    <mergeCell ref="D590:F590"/>
    <mergeCell ref="B591:C591"/>
    <mergeCell ref="D591:F591"/>
    <mergeCell ref="B592:C592"/>
    <mergeCell ref="D592:F592"/>
    <mergeCell ref="B587:C587"/>
    <mergeCell ref="D587:F587"/>
    <mergeCell ref="B588:C588"/>
    <mergeCell ref="D588:F588"/>
    <mergeCell ref="B589:C589"/>
    <mergeCell ref="D589:F589"/>
    <mergeCell ref="B602:C602"/>
    <mergeCell ref="D602:F602"/>
    <mergeCell ref="B603:C603"/>
    <mergeCell ref="D603:F603"/>
    <mergeCell ref="B604:C604"/>
    <mergeCell ref="D604:F604"/>
    <mergeCell ref="B599:C599"/>
    <mergeCell ref="D599:F599"/>
    <mergeCell ref="B600:C600"/>
    <mergeCell ref="D600:F600"/>
    <mergeCell ref="B601:C601"/>
    <mergeCell ref="D601:F601"/>
    <mergeCell ref="B596:C596"/>
    <mergeCell ref="D596:F596"/>
    <mergeCell ref="B597:C597"/>
    <mergeCell ref="D597:F597"/>
    <mergeCell ref="B598:C598"/>
    <mergeCell ref="D598:F598"/>
    <mergeCell ref="B611:C611"/>
    <mergeCell ref="D611:F611"/>
    <mergeCell ref="B612:C612"/>
    <mergeCell ref="D612:F612"/>
    <mergeCell ref="B613:C613"/>
    <mergeCell ref="D613:F613"/>
    <mergeCell ref="B608:C608"/>
    <mergeCell ref="D608:F608"/>
    <mergeCell ref="B609:C609"/>
    <mergeCell ref="D609:F609"/>
    <mergeCell ref="B610:C610"/>
    <mergeCell ref="D610:F610"/>
    <mergeCell ref="B605:C605"/>
    <mergeCell ref="D605:F605"/>
    <mergeCell ref="B606:C606"/>
    <mergeCell ref="D606:F606"/>
    <mergeCell ref="B607:C607"/>
    <mergeCell ref="D607:F607"/>
    <mergeCell ref="B620:C620"/>
    <mergeCell ref="D620:F620"/>
    <mergeCell ref="B621:C621"/>
    <mergeCell ref="D621:F621"/>
    <mergeCell ref="B622:C622"/>
    <mergeCell ref="D622:F622"/>
    <mergeCell ref="B617:C617"/>
    <mergeCell ref="D617:F617"/>
    <mergeCell ref="B618:C618"/>
    <mergeCell ref="D618:F618"/>
    <mergeCell ref="B619:C619"/>
    <mergeCell ref="D619:F619"/>
    <mergeCell ref="B614:C614"/>
    <mergeCell ref="D614:F614"/>
    <mergeCell ref="B615:C615"/>
    <mergeCell ref="D615:F615"/>
    <mergeCell ref="B616:C616"/>
    <mergeCell ref="D616:F616"/>
    <mergeCell ref="B629:C629"/>
    <mergeCell ref="D629:F629"/>
    <mergeCell ref="B630:C630"/>
    <mergeCell ref="D630:F630"/>
    <mergeCell ref="B631:C631"/>
    <mergeCell ref="D631:F631"/>
    <mergeCell ref="B626:C626"/>
    <mergeCell ref="D626:F626"/>
    <mergeCell ref="B627:C627"/>
    <mergeCell ref="D627:F627"/>
    <mergeCell ref="B628:C628"/>
    <mergeCell ref="D628:F628"/>
    <mergeCell ref="B623:C623"/>
    <mergeCell ref="D623:F623"/>
    <mergeCell ref="B624:C624"/>
    <mergeCell ref="D624:F624"/>
    <mergeCell ref="B625:C625"/>
    <mergeCell ref="D625:F625"/>
    <mergeCell ref="B638:C638"/>
    <mergeCell ref="D638:F638"/>
    <mergeCell ref="B639:C639"/>
    <mergeCell ref="D639:F639"/>
    <mergeCell ref="B640:C640"/>
    <mergeCell ref="D640:F640"/>
    <mergeCell ref="B635:C635"/>
    <mergeCell ref="D635:F635"/>
    <mergeCell ref="B636:C636"/>
    <mergeCell ref="D636:F636"/>
    <mergeCell ref="B637:C637"/>
    <mergeCell ref="D637:F637"/>
    <mergeCell ref="B632:C632"/>
    <mergeCell ref="D632:F632"/>
    <mergeCell ref="B633:C633"/>
    <mergeCell ref="D633:F633"/>
    <mergeCell ref="B634:C634"/>
    <mergeCell ref="D634:F634"/>
    <mergeCell ref="B647:C647"/>
    <mergeCell ref="D647:F647"/>
    <mergeCell ref="B648:C648"/>
    <mergeCell ref="D648:F648"/>
    <mergeCell ref="B649:C649"/>
    <mergeCell ref="D649:F649"/>
    <mergeCell ref="B644:C644"/>
    <mergeCell ref="D644:F644"/>
    <mergeCell ref="B645:C645"/>
    <mergeCell ref="D645:F645"/>
    <mergeCell ref="B646:C646"/>
    <mergeCell ref="D646:F646"/>
    <mergeCell ref="B641:C641"/>
    <mergeCell ref="D641:F641"/>
    <mergeCell ref="B642:C642"/>
    <mergeCell ref="D642:F642"/>
    <mergeCell ref="B643:C643"/>
    <mergeCell ref="D643:F643"/>
    <mergeCell ref="B656:C656"/>
    <mergeCell ref="D656:F656"/>
    <mergeCell ref="B657:C657"/>
    <mergeCell ref="D657:F657"/>
    <mergeCell ref="B658:C658"/>
    <mergeCell ref="D658:F658"/>
    <mergeCell ref="B653:C653"/>
    <mergeCell ref="D653:F653"/>
    <mergeCell ref="B654:C654"/>
    <mergeCell ref="D654:F654"/>
    <mergeCell ref="B655:C655"/>
    <mergeCell ref="D655:F655"/>
    <mergeCell ref="B650:C650"/>
    <mergeCell ref="D650:F650"/>
    <mergeCell ref="B651:C651"/>
    <mergeCell ref="D651:F651"/>
    <mergeCell ref="B652:C652"/>
    <mergeCell ref="D652:F652"/>
    <mergeCell ref="B665:C665"/>
    <mergeCell ref="D665:F665"/>
    <mergeCell ref="B666:C666"/>
    <mergeCell ref="D666:F666"/>
    <mergeCell ref="B667:C667"/>
    <mergeCell ref="D667:F667"/>
    <mergeCell ref="B662:C662"/>
    <mergeCell ref="D662:F662"/>
    <mergeCell ref="B663:C663"/>
    <mergeCell ref="D663:F663"/>
    <mergeCell ref="B664:C664"/>
    <mergeCell ref="D664:F664"/>
    <mergeCell ref="B659:C659"/>
    <mergeCell ref="D659:F659"/>
    <mergeCell ref="B660:C660"/>
    <mergeCell ref="D660:F660"/>
    <mergeCell ref="B661:C661"/>
    <mergeCell ref="D661:F661"/>
    <mergeCell ref="B674:C674"/>
    <mergeCell ref="D674:F674"/>
    <mergeCell ref="B675:C675"/>
    <mergeCell ref="D675:F675"/>
    <mergeCell ref="B676:C676"/>
    <mergeCell ref="D676:F676"/>
    <mergeCell ref="B671:C671"/>
    <mergeCell ref="D671:F671"/>
    <mergeCell ref="B672:C672"/>
    <mergeCell ref="D672:F672"/>
    <mergeCell ref="B673:C673"/>
    <mergeCell ref="D673:F673"/>
    <mergeCell ref="B668:C668"/>
    <mergeCell ref="D668:F668"/>
    <mergeCell ref="B669:C669"/>
    <mergeCell ref="D669:F669"/>
    <mergeCell ref="B670:C670"/>
    <mergeCell ref="D670:F670"/>
    <mergeCell ref="B683:C683"/>
    <mergeCell ref="D683:F683"/>
    <mergeCell ref="B684:C684"/>
    <mergeCell ref="D684:F684"/>
    <mergeCell ref="B685:C685"/>
    <mergeCell ref="D685:F685"/>
    <mergeCell ref="B680:C680"/>
    <mergeCell ref="D680:F680"/>
    <mergeCell ref="B681:C681"/>
    <mergeCell ref="D681:F681"/>
    <mergeCell ref="B682:C682"/>
    <mergeCell ref="D682:F682"/>
    <mergeCell ref="B677:C677"/>
    <mergeCell ref="D677:F677"/>
    <mergeCell ref="B678:C678"/>
    <mergeCell ref="D678:F678"/>
    <mergeCell ref="B679:C679"/>
    <mergeCell ref="D679:F679"/>
    <mergeCell ref="B692:C692"/>
    <mergeCell ref="D692:F692"/>
    <mergeCell ref="B693:C693"/>
    <mergeCell ref="D693:F693"/>
    <mergeCell ref="B694:C694"/>
    <mergeCell ref="D694:F694"/>
    <mergeCell ref="B689:C689"/>
    <mergeCell ref="D689:F689"/>
    <mergeCell ref="B690:C690"/>
    <mergeCell ref="D690:F690"/>
    <mergeCell ref="B691:C691"/>
    <mergeCell ref="D691:F691"/>
    <mergeCell ref="B686:C686"/>
    <mergeCell ref="D686:F686"/>
    <mergeCell ref="B687:C687"/>
    <mergeCell ref="D687:F687"/>
    <mergeCell ref="B688:C688"/>
    <mergeCell ref="D688:F688"/>
    <mergeCell ref="B701:C701"/>
    <mergeCell ref="D701:F701"/>
    <mergeCell ref="B702:C702"/>
    <mergeCell ref="D702:F702"/>
    <mergeCell ref="B703:C703"/>
    <mergeCell ref="D703:F703"/>
    <mergeCell ref="B698:C698"/>
    <mergeCell ref="D698:F698"/>
    <mergeCell ref="B699:C699"/>
    <mergeCell ref="D699:F699"/>
    <mergeCell ref="B700:C700"/>
    <mergeCell ref="D700:F700"/>
    <mergeCell ref="B695:C695"/>
    <mergeCell ref="D695:F695"/>
    <mergeCell ref="B696:C696"/>
    <mergeCell ref="D696:F696"/>
    <mergeCell ref="B697:C697"/>
    <mergeCell ref="D697:F697"/>
    <mergeCell ref="B710:C710"/>
    <mergeCell ref="D710:F710"/>
    <mergeCell ref="B711:C711"/>
    <mergeCell ref="D711:F711"/>
    <mergeCell ref="B712:C712"/>
    <mergeCell ref="D712:F712"/>
    <mergeCell ref="B707:C707"/>
    <mergeCell ref="D707:F707"/>
    <mergeCell ref="B708:C708"/>
    <mergeCell ref="D708:F708"/>
    <mergeCell ref="B709:C709"/>
    <mergeCell ref="D709:F709"/>
    <mergeCell ref="B704:C704"/>
    <mergeCell ref="D704:F704"/>
    <mergeCell ref="B705:C705"/>
    <mergeCell ref="D705:F705"/>
    <mergeCell ref="B706:C706"/>
    <mergeCell ref="D706:F706"/>
    <mergeCell ref="B719:C719"/>
    <mergeCell ref="D719:F719"/>
    <mergeCell ref="B720:C720"/>
    <mergeCell ref="D720:F720"/>
    <mergeCell ref="B721:C721"/>
    <mergeCell ref="D721:F721"/>
    <mergeCell ref="B716:C716"/>
    <mergeCell ref="D716:F716"/>
    <mergeCell ref="B717:C717"/>
    <mergeCell ref="D717:F717"/>
    <mergeCell ref="B718:C718"/>
    <mergeCell ref="D718:F718"/>
    <mergeCell ref="B713:C713"/>
    <mergeCell ref="D713:F713"/>
    <mergeCell ref="B714:C714"/>
    <mergeCell ref="D714:F714"/>
    <mergeCell ref="B715:C715"/>
    <mergeCell ref="D715:F715"/>
    <mergeCell ref="B728:C728"/>
    <mergeCell ref="D728:F728"/>
    <mergeCell ref="B729:C729"/>
    <mergeCell ref="D729:F729"/>
    <mergeCell ref="B730:C730"/>
    <mergeCell ref="D730:F730"/>
    <mergeCell ref="B725:C725"/>
    <mergeCell ref="D725:F725"/>
    <mergeCell ref="B726:C726"/>
    <mergeCell ref="D726:F726"/>
    <mergeCell ref="B727:C727"/>
    <mergeCell ref="D727:F727"/>
    <mergeCell ref="B722:C722"/>
    <mergeCell ref="D722:F722"/>
    <mergeCell ref="B723:C723"/>
    <mergeCell ref="D723:F723"/>
    <mergeCell ref="B724:C724"/>
    <mergeCell ref="D724:F724"/>
    <mergeCell ref="B737:C737"/>
    <mergeCell ref="D737:F737"/>
    <mergeCell ref="B738:C738"/>
    <mergeCell ref="D738:F738"/>
    <mergeCell ref="B739:C739"/>
    <mergeCell ref="D739:F739"/>
    <mergeCell ref="B734:C734"/>
    <mergeCell ref="D734:F734"/>
    <mergeCell ref="B735:C735"/>
    <mergeCell ref="D735:F735"/>
    <mergeCell ref="B736:C736"/>
    <mergeCell ref="D736:F736"/>
    <mergeCell ref="B731:C731"/>
    <mergeCell ref="D731:F731"/>
    <mergeCell ref="B732:C732"/>
    <mergeCell ref="D732:F732"/>
    <mergeCell ref="B733:C733"/>
    <mergeCell ref="D733:F733"/>
    <mergeCell ref="B746:C746"/>
    <mergeCell ref="D746:F746"/>
    <mergeCell ref="B747:C747"/>
    <mergeCell ref="D747:F747"/>
    <mergeCell ref="B748:C748"/>
    <mergeCell ref="D748:F748"/>
    <mergeCell ref="B743:C743"/>
    <mergeCell ref="D743:F743"/>
    <mergeCell ref="B744:C744"/>
    <mergeCell ref="D744:F744"/>
    <mergeCell ref="B745:C745"/>
    <mergeCell ref="D745:F745"/>
    <mergeCell ref="B740:C740"/>
    <mergeCell ref="D740:F740"/>
    <mergeCell ref="B741:C741"/>
    <mergeCell ref="D741:F741"/>
    <mergeCell ref="B742:C742"/>
    <mergeCell ref="D742:F742"/>
    <mergeCell ref="B755:C755"/>
    <mergeCell ref="D755:F755"/>
    <mergeCell ref="B756:C756"/>
    <mergeCell ref="D756:F756"/>
    <mergeCell ref="B757:C757"/>
    <mergeCell ref="D757:F757"/>
    <mergeCell ref="B752:C752"/>
    <mergeCell ref="D752:F752"/>
    <mergeCell ref="B753:C753"/>
    <mergeCell ref="D753:F753"/>
    <mergeCell ref="B754:C754"/>
    <mergeCell ref="D754:F754"/>
    <mergeCell ref="B749:C749"/>
    <mergeCell ref="D749:F749"/>
    <mergeCell ref="B750:C750"/>
    <mergeCell ref="D750:F750"/>
    <mergeCell ref="B751:C751"/>
    <mergeCell ref="D751:F751"/>
    <mergeCell ref="B764:C764"/>
    <mergeCell ref="D764:F764"/>
    <mergeCell ref="B765:C765"/>
    <mergeCell ref="D765:F765"/>
    <mergeCell ref="B766:C766"/>
    <mergeCell ref="D766:F766"/>
    <mergeCell ref="B761:C761"/>
    <mergeCell ref="D761:F761"/>
    <mergeCell ref="B762:C762"/>
    <mergeCell ref="D762:F762"/>
    <mergeCell ref="B763:C763"/>
    <mergeCell ref="D763:F763"/>
    <mergeCell ref="B758:C758"/>
    <mergeCell ref="D758:F758"/>
    <mergeCell ref="B759:C759"/>
    <mergeCell ref="D759:F759"/>
    <mergeCell ref="B760:C760"/>
    <mergeCell ref="D760:F760"/>
    <mergeCell ref="B773:C773"/>
    <mergeCell ref="D773:F773"/>
    <mergeCell ref="B774:C774"/>
    <mergeCell ref="D774:F774"/>
    <mergeCell ref="B775:C775"/>
    <mergeCell ref="D775:F775"/>
    <mergeCell ref="B770:C770"/>
    <mergeCell ref="D770:F770"/>
    <mergeCell ref="B771:C771"/>
    <mergeCell ref="D771:F771"/>
    <mergeCell ref="B772:C772"/>
    <mergeCell ref="D772:F772"/>
    <mergeCell ref="B767:C767"/>
    <mergeCell ref="D767:F767"/>
    <mergeCell ref="B768:C768"/>
    <mergeCell ref="D768:F768"/>
    <mergeCell ref="B769:C769"/>
    <mergeCell ref="D769:F769"/>
    <mergeCell ref="B782:C782"/>
    <mergeCell ref="D782:F782"/>
    <mergeCell ref="B783:C783"/>
    <mergeCell ref="D783:F783"/>
    <mergeCell ref="B784:C784"/>
    <mergeCell ref="D784:F784"/>
    <mergeCell ref="B779:C779"/>
    <mergeCell ref="D779:F779"/>
    <mergeCell ref="B780:C780"/>
    <mergeCell ref="D780:F780"/>
    <mergeCell ref="B781:C781"/>
    <mergeCell ref="D781:F781"/>
    <mergeCell ref="B776:C776"/>
    <mergeCell ref="D776:F776"/>
    <mergeCell ref="B777:C777"/>
    <mergeCell ref="D777:F777"/>
    <mergeCell ref="B778:C778"/>
    <mergeCell ref="D778:F778"/>
    <mergeCell ref="B791:C791"/>
    <mergeCell ref="D791:F791"/>
    <mergeCell ref="B792:C792"/>
    <mergeCell ref="D792:F792"/>
    <mergeCell ref="B793:C793"/>
    <mergeCell ref="D793:F793"/>
    <mergeCell ref="B788:C788"/>
    <mergeCell ref="D788:F788"/>
    <mergeCell ref="B789:C789"/>
    <mergeCell ref="D789:F789"/>
    <mergeCell ref="B790:C790"/>
    <mergeCell ref="D790:F790"/>
    <mergeCell ref="B785:C785"/>
    <mergeCell ref="D785:F785"/>
    <mergeCell ref="B786:C786"/>
    <mergeCell ref="D786:F786"/>
    <mergeCell ref="B787:C787"/>
    <mergeCell ref="D787:F787"/>
    <mergeCell ref="B800:C800"/>
    <mergeCell ref="D800:F800"/>
    <mergeCell ref="B801:C801"/>
    <mergeCell ref="D801:F801"/>
    <mergeCell ref="B802:C802"/>
    <mergeCell ref="D802:F802"/>
    <mergeCell ref="B797:C797"/>
    <mergeCell ref="D797:F797"/>
    <mergeCell ref="B798:C798"/>
    <mergeCell ref="D798:F798"/>
    <mergeCell ref="B799:C799"/>
    <mergeCell ref="D799:F799"/>
    <mergeCell ref="B794:C794"/>
    <mergeCell ref="D794:F794"/>
    <mergeCell ref="B795:C795"/>
    <mergeCell ref="D795:F795"/>
    <mergeCell ref="B796:C796"/>
    <mergeCell ref="D796:F796"/>
    <mergeCell ref="B809:C809"/>
    <mergeCell ref="D809:F809"/>
    <mergeCell ref="B810:C810"/>
    <mergeCell ref="D810:F810"/>
    <mergeCell ref="B811:C811"/>
    <mergeCell ref="D811:F811"/>
    <mergeCell ref="B806:C806"/>
    <mergeCell ref="D806:F806"/>
    <mergeCell ref="B807:C807"/>
    <mergeCell ref="D807:F807"/>
    <mergeCell ref="B808:C808"/>
    <mergeCell ref="D808:F808"/>
    <mergeCell ref="B803:C803"/>
    <mergeCell ref="D803:F803"/>
    <mergeCell ref="B804:C804"/>
    <mergeCell ref="D804:F804"/>
    <mergeCell ref="B805:C805"/>
    <mergeCell ref="D805:F805"/>
    <mergeCell ref="B821:C821"/>
    <mergeCell ref="D821:F821"/>
    <mergeCell ref="B822:C822"/>
    <mergeCell ref="D822:F822"/>
    <mergeCell ref="B818:C818"/>
    <mergeCell ref="D818:F818"/>
    <mergeCell ref="B819:C819"/>
    <mergeCell ref="D819:F819"/>
    <mergeCell ref="B820:C820"/>
    <mergeCell ref="D820:F820"/>
    <mergeCell ref="B815:C815"/>
    <mergeCell ref="D815:F815"/>
    <mergeCell ref="B816:C816"/>
    <mergeCell ref="D816:F816"/>
    <mergeCell ref="B817:C817"/>
    <mergeCell ref="D817:F817"/>
    <mergeCell ref="B812:C812"/>
    <mergeCell ref="D812:F812"/>
    <mergeCell ref="B813:C813"/>
    <mergeCell ref="D813:F813"/>
    <mergeCell ref="B814:C814"/>
    <mergeCell ref="D814:F81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opLeftCell="A26" workbookViewId="0">
      <selection activeCell="G8" sqref="G8"/>
    </sheetView>
  </sheetViews>
  <sheetFormatPr defaultRowHeight="15" x14ac:dyDescent="0.25"/>
  <cols>
    <col min="1" max="1" width="41.140625" style="27" customWidth="1"/>
    <col min="2" max="2" width="31.140625" style="27" bestFit="1" customWidth="1"/>
    <col min="3" max="3" width="19.140625" style="27" bestFit="1" customWidth="1"/>
    <col min="4" max="4" width="12.85546875" style="27" bestFit="1" customWidth="1"/>
    <col min="5" max="5" width="17.85546875" style="27" bestFit="1" customWidth="1"/>
    <col min="6" max="6" width="8.140625" style="27" bestFit="1" customWidth="1"/>
    <col min="7" max="16384" width="9.140625" style="27"/>
  </cols>
  <sheetData>
    <row r="1" spans="1:6" x14ac:dyDescent="0.25">
      <c r="A1" s="27" t="s">
        <v>550</v>
      </c>
    </row>
    <row r="2" spans="1:6" ht="20.100000000000001" customHeight="1" x14ac:dyDescent="0.25">
      <c r="A2" s="28" t="s">
        <v>0</v>
      </c>
      <c r="B2" s="27" t="s">
        <v>1</v>
      </c>
      <c r="C2" s="27" t="s">
        <v>1</v>
      </c>
    </row>
    <row r="3" spans="1:6" ht="60" customHeight="1" x14ac:dyDescent="0.25">
      <c r="A3" s="61" t="s">
        <v>553</v>
      </c>
      <c r="B3" s="61"/>
      <c r="C3" s="61"/>
      <c r="D3" s="61"/>
      <c r="E3" s="61"/>
      <c r="F3" s="61"/>
    </row>
    <row r="4" spans="1:6" ht="60" customHeight="1" x14ac:dyDescent="0.25">
      <c r="A4" s="61"/>
      <c r="B4" s="61"/>
      <c r="C4" s="61"/>
      <c r="D4" s="61"/>
      <c r="E4" s="61"/>
      <c r="F4" s="61"/>
    </row>
    <row r="5" spans="1:6" ht="15" customHeight="1" x14ac:dyDescent="0.25">
      <c r="A5" s="27" t="s">
        <v>3</v>
      </c>
      <c r="B5" s="60" t="s">
        <v>4</v>
      </c>
      <c r="C5" s="60"/>
      <c r="D5" s="27" t="s">
        <v>1</v>
      </c>
      <c r="E5" s="27" t="s">
        <v>1</v>
      </c>
    </row>
    <row r="6" spans="1:6" ht="15" customHeight="1" x14ac:dyDescent="0.25">
      <c r="A6" s="27" t="s">
        <v>5</v>
      </c>
      <c r="B6" s="60" t="s">
        <v>554</v>
      </c>
      <c r="C6" s="60"/>
      <c r="D6" s="27" t="s">
        <v>1</v>
      </c>
      <c r="E6" s="27" t="s">
        <v>1</v>
      </c>
    </row>
    <row r="7" spans="1:6" ht="20.100000000000001" customHeight="1" x14ac:dyDescent="0.25">
      <c r="A7" s="28" t="s">
        <v>7</v>
      </c>
      <c r="B7" s="27" t="s">
        <v>1</v>
      </c>
      <c r="C7" s="27" t="s">
        <v>1</v>
      </c>
      <c r="D7" s="27" t="s">
        <v>1</v>
      </c>
      <c r="E7" s="27" t="s">
        <v>1</v>
      </c>
    </row>
    <row r="8" spans="1:6" ht="15" customHeight="1" x14ac:dyDescent="0.25">
      <c r="B8" s="62" t="s">
        <v>8</v>
      </c>
      <c r="C8" s="62"/>
      <c r="D8" s="62" t="s">
        <v>9</v>
      </c>
      <c r="E8" s="62"/>
      <c r="F8" s="62"/>
    </row>
    <row r="9" spans="1:6" ht="15" customHeight="1" x14ac:dyDescent="0.25">
      <c r="A9" s="27" t="s">
        <v>10</v>
      </c>
      <c r="B9" s="60" t="s">
        <v>555</v>
      </c>
      <c r="C9" s="60"/>
      <c r="D9" s="60">
        <v>6</v>
      </c>
      <c r="E9" s="60"/>
      <c r="F9" s="60"/>
    </row>
    <row r="10" spans="1:6" ht="15" customHeight="1" x14ac:dyDescent="0.25">
      <c r="A10" s="27" t="s">
        <v>12</v>
      </c>
      <c r="B10" s="60" t="s">
        <v>121</v>
      </c>
      <c r="C10" s="60"/>
      <c r="D10" s="60">
        <v>20</v>
      </c>
      <c r="E10" s="60"/>
      <c r="F10" s="60"/>
    </row>
    <row r="11" spans="1:6" ht="15" customHeight="1" x14ac:dyDescent="0.25">
      <c r="A11" s="27" t="s">
        <v>14</v>
      </c>
      <c r="B11" s="60" t="s">
        <v>122</v>
      </c>
      <c r="C11" s="60"/>
      <c r="D11" s="60">
        <v>3</v>
      </c>
      <c r="E11" s="60"/>
      <c r="F11" s="60"/>
    </row>
    <row r="12" spans="1:6" ht="15" customHeight="1" x14ac:dyDescent="0.25">
      <c r="A12" s="27" t="s">
        <v>16</v>
      </c>
      <c r="B12" s="60" t="s">
        <v>123</v>
      </c>
      <c r="C12" s="60"/>
      <c r="D12" s="60">
        <v>10</v>
      </c>
      <c r="E12" s="60"/>
      <c r="F12" s="60"/>
    </row>
    <row r="13" spans="1:6" ht="15" customHeight="1" x14ac:dyDescent="0.25">
      <c r="A13" s="27" t="s">
        <v>17</v>
      </c>
      <c r="B13" s="60" t="s">
        <v>124</v>
      </c>
      <c r="C13" s="60"/>
      <c r="D13" s="60">
        <v>5</v>
      </c>
      <c r="E13" s="60"/>
      <c r="F13" s="60"/>
    </row>
    <row r="14" spans="1:6" ht="15" customHeight="1" x14ac:dyDescent="0.25">
      <c r="A14" s="27" t="s">
        <v>19</v>
      </c>
      <c r="B14" s="60" t="s">
        <v>556</v>
      </c>
      <c r="C14" s="60"/>
      <c r="D14" s="60">
        <v>20</v>
      </c>
      <c r="E14" s="60"/>
      <c r="F14" s="60"/>
    </row>
    <row r="15" spans="1:6" ht="15" customHeight="1" x14ac:dyDescent="0.25">
      <c r="A15" s="27" t="s">
        <v>21</v>
      </c>
      <c r="B15" s="60" t="s">
        <v>131</v>
      </c>
      <c r="C15" s="60"/>
      <c r="D15" s="60">
        <v>10</v>
      </c>
      <c r="E15" s="60"/>
      <c r="F15" s="60"/>
    </row>
    <row r="16" spans="1:6" ht="15" customHeight="1" x14ac:dyDescent="0.25">
      <c r="A16" s="27" t="s">
        <v>23</v>
      </c>
      <c r="B16" s="60" t="s">
        <v>161</v>
      </c>
      <c r="C16" s="60"/>
      <c r="D16" s="60">
        <v>30</v>
      </c>
      <c r="E16" s="60"/>
      <c r="F16" s="60"/>
    </row>
    <row r="17" spans="1:6" ht="15" customHeight="1" x14ac:dyDescent="0.25">
      <c r="A17" s="27" t="s">
        <v>25</v>
      </c>
      <c r="B17" s="60" t="s">
        <v>162</v>
      </c>
      <c r="C17" s="60"/>
      <c r="D17" s="60">
        <v>8</v>
      </c>
      <c r="E17" s="60"/>
      <c r="F17" s="60"/>
    </row>
    <row r="18" spans="1:6" ht="15" customHeight="1" x14ac:dyDescent="0.25">
      <c r="A18" s="27" t="s">
        <v>26</v>
      </c>
      <c r="B18" s="60" t="s">
        <v>557</v>
      </c>
      <c r="C18" s="60"/>
      <c r="D18" s="60">
        <v>8</v>
      </c>
      <c r="E18" s="60"/>
      <c r="F18" s="60"/>
    </row>
    <row r="19" spans="1:6" ht="15" customHeight="1" x14ac:dyDescent="0.25">
      <c r="A19" s="27" t="s">
        <v>27</v>
      </c>
      <c r="B19" s="60" t="s">
        <v>160</v>
      </c>
      <c r="C19" s="60"/>
      <c r="D19" s="60">
        <v>50</v>
      </c>
      <c r="E19" s="60"/>
      <c r="F19" s="60"/>
    </row>
    <row r="20" spans="1:6" ht="15" customHeight="1" x14ac:dyDescent="0.25">
      <c r="A20" s="27" t="s">
        <v>28</v>
      </c>
      <c r="B20" s="60" t="s">
        <v>161</v>
      </c>
      <c r="C20" s="60"/>
      <c r="D20" s="60">
        <v>30</v>
      </c>
      <c r="E20" s="60"/>
      <c r="F20" s="60"/>
    </row>
    <row r="21" spans="1:6" ht="15" customHeight="1" x14ac:dyDescent="0.25">
      <c r="A21" s="27" t="s">
        <v>29</v>
      </c>
      <c r="B21" s="60" t="s">
        <v>558</v>
      </c>
      <c r="C21" s="60"/>
      <c r="D21" s="60">
        <v>20</v>
      </c>
      <c r="E21" s="60"/>
      <c r="F21" s="60"/>
    </row>
    <row r="22" spans="1:6" ht="15" customHeight="1" x14ac:dyDescent="0.25">
      <c r="A22" s="27" t="s">
        <v>30</v>
      </c>
      <c r="B22" s="60" t="s">
        <v>559</v>
      </c>
      <c r="C22" s="60"/>
      <c r="D22" s="60">
        <v>20</v>
      </c>
      <c r="E22" s="60"/>
      <c r="F22" s="60"/>
    </row>
    <row r="23" spans="1:6" ht="15" customHeight="1" x14ac:dyDescent="0.25">
      <c r="A23" s="27" t="s">
        <v>32</v>
      </c>
      <c r="B23" s="60" t="s">
        <v>560</v>
      </c>
      <c r="C23" s="60"/>
      <c r="D23" s="60">
        <v>4</v>
      </c>
      <c r="E23" s="60"/>
      <c r="F23" s="60"/>
    </row>
    <row r="24" spans="1:6" ht="15" customHeight="1" x14ac:dyDescent="0.25">
      <c r="B24" s="53" t="s">
        <v>41</v>
      </c>
      <c r="C24" s="53"/>
      <c r="D24" s="53" t="s">
        <v>561</v>
      </c>
      <c r="E24" s="53"/>
      <c r="F24" s="53"/>
    </row>
    <row r="25" spans="1:6" ht="20.100000000000001" customHeight="1" x14ac:dyDescent="0.25">
      <c r="A25" s="28" t="s">
        <v>43</v>
      </c>
      <c r="B25" s="27" t="s">
        <v>1</v>
      </c>
      <c r="C25" s="27" t="s">
        <v>1</v>
      </c>
      <c r="D25" s="27" t="s">
        <v>1</v>
      </c>
      <c r="E25" s="27" t="s">
        <v>1</v>
      </c>
    </row>
    <row r="26" spans="1:6" ht="32.1" customHeight="1" thickBot="1" x14ac:dyDescent="0.3">
      <c r="A26" s="26" t="s">
        <v>44</v>
      </c>
      <c r="B26" s="53" t="s">
        <v>45</v>
      </c>
      <c r="C26" s="53"/>
      <c r="D26" s="53" t="s">
        <v>46</v>
      </c>
      <c r="E26" s="53"/>
      <c r="F26" s="53"/>
    </row>
    <row r="27" spans="1:6" ht="15" customHeight="1" x14ac:dyDescent="0.25">
      <c r="A27" s="3" t="s">
        <v>555</v>
      </c>
      <c r="B27" s="45"/>
      <c r="C27" s="45"/>
      <c r="D27" s="72"/>
      <c r="E27" s="73"/>
      <c r="F27" s="74"/>
    </row>
    <row r="28" spans="1:6" ht="15" customHeight="1" x14ac:dyDescent="0.25">
      <c r="A28" s="24" t="s">
        <v>47</v>
      </c>
      <c r="B28" s="45">
        <v>6</v>
      </c>
      <c r="C28" s="45"/>
      <c r="D28" s="67">
        <f>B28</f>
        <v>6</v>
      </c>
      <c r="E28" s="58"/>
      <c r="F28" s="68"/>
    </row>
    <row r="29" spans="1:6" ht="15" customHeight="1" thickBot="1" x14ac:dyDescent="0.3">
      <c r="A29" s="24" t="s">
        <v>48</v>
      </c>
      <c r="B29" s="45">
        <v>480</v>
      </c>
      <c r="C29" s="45"/>
      <c r="D29" s="69"/>
      <c r="E29" s="70"/>
      <c r="F29" s="71"/>
    </row>
    <row r="30" spans="1:6" ht="15" customHeight="1" thickBot="1" x14ac:dyDescent="0.3">
      <c r="A30" s="25" t="s">
        <v>1</v>
      </c>
      <c r="B30" s="49" t="s">
        <v>1</v>
      </c>
      <c r="C30" s="49"/>
      <c r="D30" s="49"/>
      <c r="E30" s="49"/>
      <c r="F30" s="49"/>
    </row>
    <row r="31" spans="1:6" ht="48" customHeight="1" thickBot="1" x14ac:dyDescent="0.3">
      <c r="A31" s="24" t="s">
        <v>58</v>
      </c>
      <c r="B31" s="45" t="s">
        <v>562</v>
      </c>
      <c r="C31" s="45"/>
      <c r="D31" s="64" t="s">
        <v>1</v>
      </c>
      <c r="E31" s="65"/>
      <c r="F31" s="66"/>
    </row>
    <row r="32" spans="1:6" ht="32.1" customHeight="1" thickBot="1" x14ac:dyDescent="0.3">
      <c r="A32" s="26" t="s">
        <v>44</v>
      </c>
      <c r="B32" s="53" t="s">
        <v>45</v>
      </c>
      <c r="C32" s="53"/>
      <c r="D32" s="53" t="s">
        <v>46</v>
      </c>
      <c r="E32" s="53"/>
      <c r="F32" s="53"/>
    </row>
    <row r="33" spans="1:6" ht="15" customHeight="1" x14ac:dyDescent="0.25">
      <c r="A33" s="3" t="s">
        <v>121</v>
      </c>
      <c r="B33" s="45"/>
      <c r="C33" s="45"/>
      <c r="D33" s="72"/>
      <c r="E33" s="73"/>
      <c r="F33" s="74"/>
    </row>
    <row r="34" spans="1:6" ht="15" customHeight="1" x14ac:dyDescent="0.25">
      <c r="A34" s="24" t="s">
        <v>47</v>
      </c>
      <c r="B34" s="45">
        <v>20</v>
      </c>
      <c r="C34" s="45"/>
      <c r="D34" s="67">
        <f>B34</f>
        <v>20</v>
      </c>
      <c r="E34" s="58"/>
      <c r="F34" s="68"/>
    </row>
    <row r="35" spans="1:6" ht="15" customHeight="1" thickBot="1" x14ac:dyDescent="0.3">
      <c r="A35" s="24" t="s">
        <v>48</v>
      </c>
      <c r="B35" s="45">
        <v>12</v>
      </c>
      <c r="C35" s="45"/>
      <c r="D35" s="69"/>
      <c r="E35" s="70"/>
      <c r="F35" s="71"/>
    </row>
    <row r="36" spans="1:6" ht="15" customHeight="1" thickBot="1" x14ac:dyDescent="0.3">
      <c r="A36" s="25" t="s">
        <v>1</v>
      </c>
      <c r="B36" s="49" t="s">
        <v>1</v>
      </c>
      <c r="C36" s="49"/>
      <c r="D36" s="49"/>
      <c r="E36" s="49"/>
      <c r="F36" s="49"/>
    </row>
    <row r="37" spans="1:6" ht="15" customHeight="1" thickBot="1" x14ac:dyDescent="0.3">
      <c r="A37" s="24" t="s">
        <v>58</v>
      </c>
      <c r="B37" s="45" t="s">
        <v>139</v>
      </c>
      <c r="C37" s="45"/>
      <c r="D37" s="64" t="s">
        <v>1</v>
      </c>
      <c r="E37" s="65"/>
      <c r="F37" s="66"/>
    </row>
    <row r="38" spans="1:6" ht="32.1" customHeight="1" thickBot="1" x14ac:dyDescent="0.3">
      <c r="A38" s="26" t="s">
        <v>44</v>
      </c>
      <c r="B38" s="53" t="s">
        <v>45</v>
      </c>
      <c r="C38" s="53"/>
      <c r="D38" s="53" t="s">
        <v>46</v>
      </c>
      <c r="E38" s="53"/>
      <c r="F38" s="53"/>
    </row>
    <row r="39" spans="1:6" ht="15" customHeight="1" x14ac:dyDescent="0.25">
      <c r="A39" s="3" t="s">
        <v>122</v>
      </c>
      <c r="B39" s="45"/>
      <c r="C39" s="45"/>
      <c r="D39" s="72"/>
      <c r="E39" s="73"/>
      <c r="F39" s="74"/>
    </row>
    <row r="40" spans="1:6" ht="15" customHeight="1" x14ac:dyDescent="0.25">
      <c r="A40" s="24" t="s">
        <v>47</v>
      </c>
      <c r="B40" s="45">
        <v>3</v>
      </c>
      <c r="C40" s="45"/>
      <c r="D40" s="67">
        <f>B40</f>
        <v>3</v>
      </c>
      <c r="E40" s="58"/>
      <c r="F40" s="68"/>
    </row>
    <row r="41" spans="1:6" ht="15" customHeight="1" thickBot="1" x14ac:dyDescent="0.3">
      <c r="A41" s="24" t="s">
        <v>48</v>
      </c>
      <c r="B41" s="45">
        <v>220</v>
      </c>
      <c r="C41" s="45"/>
      <c r="D41" s="69"/>
      <c r="E41" s="70"/>
      <c r="F41" s="71"/>
    </row>
    <row r="42" spans="1:6" ht="15" customHeight="1" thickBot="1" x14ac:dyDescent="0.3">
      <c r="A42" s="25" t="s">
        <v>1</v>
      </c>
      <c r="B42" s="49" t="s">
        <v>1</v>
      </c>
      <c r="C42" s="49"/>
      <c r="D42" s="49"/>
      <c r="E42" s="49"/>
      <c r="F42" s="49"/>
    </row>
    <row r="43" spans="1:6" ht="48" customHeight="1" thickBot="1" x14ac:dyDescent="0.3">
      <c r="A43" s="24" t="s">
        <v>58</v>
      </c>
      <c r="B43" s="45" t="s">
        <v>140</v>
      </c>
      <c r="C43" s="45"/>
      <c r="D43" s="64" t="s">
        <v>1</v>
      </c>
      <c r="E43" s="65"/>
      <c r="F43" s="66"/>
    </row>
    <row r="44" spans="1:6" ht="32.1" customHeight="1" thickBot="1" x14ac:dyDescent="0.3">
      <c r="A44" s="26" t="s">
        <v>44</v>
      </c>
      <c r="B44" s="53" t="s">
        <v>45</v>
      </c>
      <c r="C44" s="53"/>
      <c r="D44" s="53" t="s">
        <v>46</v>
      </c>
      <c r="E44" s="53"/>
      <c r="F44" s="53"/>
    </row>
    <row r="45" spans="1:6" ht="15" customHeight="1" x14ac:dyDescent="0.25">
      <c r="A45" s="3" t="s">
        <v>123</v>
      </c>
      <c r="B45" s="45"/>
      <c r="C45" s="45"/>
      <c r="D45" s="72"/>
      <c r="E45" s="73"/>
      <c r="F45" s="74"/>
    </row>
    <row r="46" spans="1:6" ht="15" customHeight="1" x14ac:dyDescent="0.25">
      <c r="A46" s="24" t="s">
        <v>47</v>
      </c>
      <c r="B46" s="45">
        <v>10</v>
      </c>
      <c r="C46" s="45"/>
      <c r="D46" s="67">
        <f>B46</f>
        <v>10</v>
      </c>
      <c r="E46" s="58"/>
      <c r="F46" s="68"/>
    </row>
    <row r="47" spans="1:6" ht="15" customHeight="1" thickBot="1" x14ac:dyDescent="0.3">
      <c r="A47" s="24" t="s">
        <v>48</v>
      </c>
      <c r="B47" s="45">
        <v>60</v>
      </c>
      <c r="C47" s="45"/>
      <c r="D47" s="69"/>
      <c r="E47" s="70"/>
      <c r="F47" s="71"/>
    </row>
    <row r="48" spans="1:6" ht="15" customHeight="1" thickBot="1" x14ac:dyDescent="0.3">
      <c r="A48" s="25" t="s">
        <v>1</v>
      </c>
      <c r="B48" s="49" t="s">
        <v>1</v>
      </c>
      <c r="C48" s="49"/>
      <c r="D48" s="49"/>
      <c r="E48" s="49"/>
      <c r="F48" s="49"/>
    </row>
    <row r="49" spans="1:6" ht="15" customHeight="1" thickBot="1" x14ac:dyDescent="0.3">
      <c r="A49" s="24" t="s">
        <v>58</v>
      </c>
      <c r="B49" s="45" t="s">
        <v>141</v>
      </c>
      <c r="C49" s="45"/>
      <c r="D49" s="64" t="s">
        <v>1</v>
      </c>
      <c r="E49" s="65"/>
      <c r="F49" s="66"/>
    </row>
    <row r="50" spans="1:6" ht="32.1" customHeight="1" thickBot="1" x14ac:dyDescent="0.3">
      <c r="A50" s="26" t="s">
        <v>44</v>
      </c>
      <c r="B50" s="53" t="s">
        <v>45</v>
      </c>
      <c r="C50" s="53"/>
      <c r="D50" s="53" t="s">
        <v>46</v>
      </c>
      <c r="E50" s="53"/>
      <c r="F50" s="53"/>
    </row>
    <row r="51" spans="1:6" ht="31.5" customHeight="1" x14ac:dyDescent="0.25">
      <c r="A51" s="12" t="s">
        <v>124</v>
      </c>
      <c r="B51" s="45"/>
      <c r="C51" s="45"/>
      <c r="D51" s="72"/>
      <c r="E51" s="73"/>
      <c r="F51" s="74"/>
    </row>
    <row r="52" spans="1:6" ht="15" customHeight="1" x14ac:dyDescent="0.25">
      <c r="A52" s="24" t="s">
        <v>47</v>
      </c>
      <c r="B52" s="45">
        <v>5</v>
      </c>
      <c r="C52" s="45"/>
      <c r="D52" s="67">
        <f>B52</f>
        <v>5</v>
      </c>
      <c r="E52" s="58"/>
      <c r="F52" s="68"/>
    </row>
    <row r="53" spans="1:6" ht="15" customHeight="1" thickBot="1" x14ac:dyDescent="0.3">
      <c r="A53" s="24" t="s">
        <v>48</v>
      </c>
      <c r="B53" s="45">
        <v>50</v>
      </c>
      <c r="C53" s="45"/>
      <c r="D53" s="69"/>
      <c r="E53" s="70"/>
      <c r="F53" s="71"/>
    </row>
    <row r="54" spans="1:6" ht="15" customHeight="1" thickBot="1" x14ac:dyDescent="0.3">
      <c r="A54" s="25" t="s">
        <v>1</v>
      </c>
      <c r="B54" s="49" t="s">
        <v>1</v>
      </c>
      <c r="C54" s="49"/>
      <c r="D54" s="49"/>
      <c r="E54" s="49"/>
      <c r="F54" s="49"/>
    </row>
    <row r="55" spans="1:6" ht="33.75" customHeight="1" thickBot="1" x14ac:dyDescent="0.3">
      <c r="A55" s="24" t="s">
        <v>58</v>
      </c>
      <c r="B55" s="45" t="s">
        <v>142</v>
      </c>
      <c r="C55" s="45"/>
      <c r="D55" s="64" t="s">
        <v>1</v>
      </c>
      <c r="E55" s="65"/>
      <c r="F55" s="66"/>
    </row>
    <row r="56" spans="1:6" ht="32.1" customHeight="1" thickBot="1" x14ac:dyDescent="0.3">
      <c r="A56" s="26" t="s">
        <v>44</v>
      </c>
      <c r="B56" s="53" t="s">
        <v>45</v>
      </c>
      <c r="C56" s="53"/>
      <c r="D56" s="53" t="s">
        <v>46</v>
      </c>
      <c r="E56" s="53"/>
      <c r="F56" s="53"/>
    </row>
    <row r="57" spans="1:6" ht="15" customHeight="1" x14ac:dyDescent="0.25">
      <c r="A57" s="3" t="s">
        <v>556</v>
      </c>
      <c r="B57" s="45"/>
      <c r="C57" s="45"/>
      <c r="D57" s="72"/>
      <c r="E57" s="73"/>
      <c r="F57" s="74"/>
    </row>
    <row r="58" spans="1:6" ht="15" customHeight="1" x14ac:dyDescent="0.25">
      <c r="A58" s="24" t="s">
        <v>47</v>
      </c>
      <c r="B58" s="45">
        <v>20</v>
      </c>
      <c r="C58" s="45"/>
      <c r="D58" s="67">
        <f>B58</f>
        <v>20</v>
      </c>
      <c r="E58" s="58"/>
      <c r="F58" s="68"/>
    </row>
    <row r="59" spans="1:6" ht="15" customHeight="1" thickBot="1" x14ac:dyDescent="0.3">
      <c r="A59" s="24" t="s">
        <v>48</v>
      </c>
      <c r="B59" s="45">
        <v>45</v>
      </c>
      <c r="C59" s="45"/>
      <c r="D59" s="69"/>
      <c r="E59" s="70"/>
      <c r="F59" s="71"/>
    </row>
    <row r="60" spans="1:6" ht="15" customHeight="1" thickBot="1" x14ac:dyDescent="0.3">
      <c r="A60" s="25" t="s">
        <v>1</v>
      </c>
      <c r="B60" s="49" t="s">
        <v>1</v>
      </c>
      <c r="C60" s="49"/>
      <c r="D60" s="49"/>
      <c r="E60" s="49"/>
      <c r="F60" s="49"/>
    </row>
    <row r="61" spans="1:6" ht="48" customHeight="1" thickBot="1" x14ac:dyDescent="0.3">
      <c r="A61" s="24" t="s">
        <v>58</v>
      </c>
      <c r="B61" s="45" t="s">
        <v>144</v>
      </c>
      <c r="C61" s="45"/>
      <c r="D61" s="64" t="s">
        <v>1</v>
      </c>
      <c r="E61" s="65"/>
      <c r="F61" s="66"/>
    </row>
    <row r="62" spans="1:6" ht="32.1" customHeight="1" thickBot="1" x14ac:dyDescent="0.3">
      <c r="A62" s="26" t="s">
        <v>44</v>
      </c>
      <c r="B62" s="53" t="s">
        <v>45</v>
      </c>
      <c r="C62" s="53"/>
      <c r="D62" s="53" t="s">
        <v>46</v>
      </c>
      <c r="E62" s="53"/>
      <c r="F62" s="53"/>
    </row>
    <row r="63" spans="1:6" ht="15" customHeight="1" x14ac:dyDescent="0.25">
      <c r="A63" s="3" t="s">
        <v>131</v>
      </c>
      <c r="B63" s="45"/>
      <c r="C63" s="45"/>
      <c r="D63" s="72"/>
      <c r="E63" s="73"/>
      <c r="F63" s="74"/>
    </row>
    <row r="64" spans="1:6" ht="15" customHeight="1" x14ac:dyDescent="0.25">
      <c r="A64" s="24" t="s">
        <v>47</v>
      </c>
      <c r="B64" s="45">
        <v>10</v>
      </c>
      <c r="C64" s="45"/>
      <c r="D64" s="67">
        <f>B64</f>
        <v>10</v>
      </c>
      <c r="E64" s="58"/>
      <c r="F64" s="68"/>
    </row>
    <row r="65" spans="1:6" ht="15" customHeight="1" thickBot="1" x14ac:dyDescent="0.3">
      <c r="A65" s="24" t="s">
        <v>48</v>
      </c>
      <c r="B65" s="45">
        <v>50</v>
      </c>
      <c r="C65" s="45"/>
      <c r="D65" s="69"/>
      <c r="E65" s="70"/>
      <c r="F65" s="71"/>
    </row>
    <row r="66" spans="1:6" ht="15" customHeight="1" thickBot="1" x14ac:dyDescent="0.3">
      <c r="A66" s="25" t="s">
        <v>1</v>
      </c>
      <c r="B66" s="49" t="s">
        <v>1</v>
      </c>
      <c r="C66" s="49"/>
      <c r="D66" s="49"/>
      <c r="E66" s="49"/>
      <c r="F66" s="49"/>
    </row>
    <row r="67" spans="1:6" ht="15" customHeight="1" thickBot="1" x14ac:dyDescent="0.3">
      <c r="A67" s="24" t="s">
        <v>58</v>
      </c>
      <c r="B67" s="45" t="s">
        <v>148</v>
      </c>
      <c r="C67" s="45"/>
      <c r="D67" s="64" t="s">
        <v>1</v>
      </c>
      <c r="E67" s="65"/>
      <c r="F67" s="66"/>
    </row>
    <row r="68" spans="1:6" ht="32.1" customHeight="1" thickBot="1" x14ac:dyDescent="0.3">
      <c r="A68" s="26" t="s">
        <v>44</v>
      </c>
      <c r="B68" s="53" t="s">
        <v>45</v>
      </c>
      <c r="C68" s="53"/>
      <c r="D68" s="53" t="s">
        <v>46</v>
      </c>
      <c r="E68" s="53"/>
      <c r="F68" s="53"/>
    </row>
    <row r="69" spans="1:6" ht="15" customHeight="1" x14ac:dyDescent="0.25">
      <c r="A69" s="3" t="s">
        <v>161</v>
      </c>
      <c r="B69" s="45"/>
      <c r="C69" s="45"/>
      <c r="D69" s="72"/>
      <c r="E69" s="73"/>
      <c r="F69" s="74"/>
    </row>
    <row r="70" spans="1:6" ht="15" customHeight="1" x14ac:dyDescent="0.25">
      <c r="A70" s="24" t="s">
        <v>47</v>
      </c>
      <c r="B70" s="45">
        <v>30</v>
      </c>
      <c r="C70" s="45"/>
      <c r="D70" s="67">
        <f>B70</f>
        <v>30</v>
      </c>
      <c r="E70" s="58"/>
      <c r="F70" s="68"/>
    </row>
    <row r="71" spans="1:6" ht="15" customHeight="1" thickBot="1" x14ac:dyDescent="0.3">
      <c r="A71" s="24" t="s">
        <v>48</v>
      </c>
      <c r="B71" s="45">
        <v>3.5</v>
      </c>
      <c r="C71" s="45"/>
      <c r="D71" s="69"/>
      <c r="E71" s="70"/>
      <c r="F71" s="71"/>
    </row>
    <row r="72" spans="1:6" ht="15" customHeight="1" thickBot="1" x14ac:dyDescent="0.3">
      <c r="A72" s="25" t="s">
        <v>1</v>
      </c>
      <c r="B72" s="49" t="s">
        <v>1</v>
      </c>
      <c r="C72" s="49"/>
      <c r="D72" s="49"/>
      <c r="E72" s="49"/>
      <c r="F72" s="49"/>
    </row>
    <row r="73" spans="1:6" ht="15" customHeight="1" thickBot="1" x14ac:dyDescent="0.3">
      <c r="A73" s="24" t="s">
        <v>58</v>
      </c>
      <c r="B73" s="45" t="s">
        <v>196</v>
      </c>
      <c r="C73" s="45"/>
      <c r="D73" s="64" t="s">
        <v>1</v>
      </c>
      <c r="E73" s="65"/>
      <c r="F73" s="66"/>
    </row>
    <row r="74" spans="1:6" ht="32.1" customHeight="1" thickBot="1" x14ac:dyDescent="0.3">
      <c r="A74" s="26" t="s">
        <v>44</v>
      </c>
      <c r="B74" s="53" t="s">
        <v>45</v>
      </c>
      <c r="C74" s="53"/>
      <c r="D74" s="53" t="s">
        <v>46</v>
      </c>
      <c r="E74" s="53"/>
      <c r="F74" s="53"/>
    </row>
    <row r="75" spans="1:6" ht="15" customHeight="1" x14ac:dyDescent="0.25">
      <c r="A75" s="3" t="s">
        <v>162</v>
      </c>
      <c r="B75" s="45"/>
      <c r="C75" s="45"/>
      <c r="D75" s="72"/>
      <c r="E75" s="73"/>
      <c r="F75" s="74"/>
    </row>
    <row r="76" spans="1:6" ht="15" customHeight="1" x14ac:dyDescent="0.25">
      <c r="A76" s="24" t="s">
        <v>47</v>
      </c>
      <c r="B76" s="45">
        <v>8</v>
      </c>
      <c r="C76" s="45"/>
      <c r="D76" s="67">
        <f>B76</f>
        <v>8</v>
      </c>
      <c r="E76" s="58"/>
      <c r="F76" s="68"/>
    </row>
    <row r="77" spans="1:6" ht="15" customHeight="1" thickBot="1" x14ac:dyDescent="0.3">
      <c r="A77" s="24" t="s">
        <v>48</v>
      </c>
      <c r="B77" s="45">
        <v>119</v>
      </c>
      <c r="C77" s="45"/>
      <c r="D77" s="69"/>
      <c r="E77" s="70"/>
      <c r="F77" s="71"/>
    </row>
    <row r="78" spans="1:6" ht="15" customHeight="1" thickBot="1" x14ac:dyDescent="0.3">
      <c r="A78" s="25" t="s">
        <v>1</v>
      </c>
      <c r="B78" s="49" t="s">
        <v>1</v>
      </c>
      <c r="C78" s="49"/>
      <c r="D78" s="49"/>
      <c r="E78" s="49"/>
      <c r="F78" s="49"/>
    </row>
    <row r="79" spans="1:6" ht="24" customHeight="1" thickBot="1" x14ac:dyDescent="0.3">
      <c r="A79" s="24" t="s">
        <v>58</v>
      </c>
      <c r="B79" s="45" t="s">
        <v>197</v>
      </c>
      <c r="C79" s="45"/>
      <c r="D79" s="64" t="s">
        <v>1</v>
      </c>
      <c r="E79" s="65"/>
      <c r="F79" s="66"/>
    </row>
    <row r="80" spans="1:6" ht="32.1" customHeight="1" thickBot="1" x14ac:dyDescent="0.3">
      <c r="A80" s="26" t="s">
        <v>44</v>
      </c>
      <c r="B80" s="53" t="s">
        <v>45</v>
      </c>
      <c r="C80" s="53"/>
      <c r="D80" s="53" t="s">
        <v>46</v>
      </c>
      <c r="E80" s="53"/>
      <c r="F80" s="53"/>
    </row>
    <row r="81" spans="1:6" ht="15" customHeight="1" x14ac:dyDescent="0.25">
      <c r="A81" s="3" t="s">
        <v>557</v>
      </c>
      <c r="B81" s="45"/>
      <c r="C81" s="45"/>
      <c r="D81" s="72"/>
      <c r="E81" s="73"/>
      <c r="F81" s="74"/>
    </row>
    <row r="82" spans="1:6" ht="15" customHeight="1" x14ac:dyDescent="0.25">
      <c r="A82" s="24" t="s">
        <v>47</v>
      </c>
      <c r="B82" s="45">
        <v>8</v>
      </c>
      <c r="C82" s="45"/>
      <c r="D82" s="67">
        <f>B82</f>
        <v>8</v>
      </c>
      <c r="E82" s="58"/>
      <c r="F82" s="68"/>
    </row>
    <row r="83" spans="1:6" ht="15" customHeight="1" thickBot="1" x14ac:dyDescent="0.3">
      <c r="A83" s="24" t="s">
        <v>48</v>
      </c>
      <c r="B83" s="45">
        <v>120</v>
      </c>
      <c r="C83" s="45"/>
      <c r="D83" s="69"/>
      <c r="E83" s="70"/>
      <c r="F83" s="71"/>
    </row>
    <row r="84" spans="1:6" ht="15" customHeight="1" thickBot="1" x14ac:dyDescent="0.3">
      <c r="A84" s="25" t="s">
        <v>1</v>
      </c>
      <c r="B84" s="49" t="s">
        <v>1</v>
      </c>
      <c r="C84" s="49"/>
      <c r="D84" s="49"/>
      <c r="E84" s="49"/>
      <c r="F84" s="49"/>
    </row>
    <row r="85" spans="1:6" ht="15" customHeight="1" thickBot="1" x14ac:dyDescent="0.3">
      <c r="A85" s="24" t="s">
        <v>58</v>
      </c>
      <c r="B85" s="45" t="s">
        <v>198</v>
      </c>
      <c r="C85" s="45"/>
      <c r="D85" s="64" t="s">
        <v>1</v>
      </c>
      <c r="E85" s="65"/>
      <c r="F85" s="66"/>
    </row>
    <row r="86" spans="1:6" ht="32.1" customHeight="1" thickBot="1" x14ac:dyDescent="0.3">
      <c r="A86" s="26" t="s">
        <v>44</v>
      </c>
      <c r="B86" s="53" t="s">
        <v>45</v>
      </c>
      <c r="C86" s="53"/>
      <c r="D86" s="53" t="s">
        <v>46</v>
      </c>
      <c r="E86" s="53"/>
      <c r="F86" s="53"/>
    </row>
    <row r="87" spans="1:6" ht="15" customHeight="1" x14ac:dyDescent="0.25">
      <c r="A87" s="3" t="s">
        <v>160</v>
      </c>
      <c r="B87" s="45"/>
      <c r="C87" s="45"/>
      <c r="D87" s="72"/>
      <c r="E87" s="73"/>
      <c r="F87" s="74"/>
    </row>
    <row r="88" spans="1:6" ht="15" customHeight="1" x14ac:dyDescent="0.25">
      <c r="A88" s="24" t="s">
        <v>47</v>
      </c>
      <c r="B88" s="45">
        <v>50</v>
      </c>
      <c r="C88" s="45"/>
      <c r="D88" s="67">
        <f>B88</f>
        <v>50</v>
      </c>
      <c r="E88" s="58"/>
      <c r="F88" s="68"/>
    </row>
    <row r="89" spans="1:6" ht="15" customHeight="1" thickBot="1" x14ac:dyDescent="0.3">
      <c r="A89" s="24" t="s">
        <v>48</v>
      </c>
      <c r="B89" s="45">
        <v>3.5</v>
      </c>
      <c r="C89" s="45"/>
      <c r="D89" s="69"/>
      <c r="E89" s="70"/>
      <c r="F89" s="71"/>
    </row>
    <row r="90" spans="1:6" ht="15" customHeight="1" thickBot="1" x14ac:dyDescent="0.3">
      <c r="A90" s="25" t="s">
        <v>1</v>
      </c>
      <c r="B90" s="49" t="s">
        <v>1</v>
      </c>
      <c r="C90" s="49"/>
      <c r="D90" s="49"/>
      <c r="E90" s="49"/>
      <c r="F90" s="49"/>
    </row>
    <row r="91" spans="1:6" ht="15" customHeight="1" thickBot="1" x14ac:dyDescent="0.3">
      <c r="A91" s="24" t="s">
        <v>58</v>
      </c>
      <c r="B91" s="45" t="s">
        <v>195</v>
      </c>
      <c r="C91" s="45"/>
      <c r="D91" s="64" t="s">
        <v>1</v>
      </c>
      <c r="E91" s="65"/>
      <c r="F91" s="66"/>
    </row>
    <row r="92" spans="1:6" ht="32.1" customHeight="1" thickBot="1" x14ac:dyDescent="0.3">
      <c r="A92" s="26" t="s">
        <v>44</v>
      </c>
      <c r="B92" s="53" t="s">
        <v>45</v>
      </c>
      <c r="C92" s="53"/>
      <c r="D92" s="53" t="s">
        <v>46</v>
      </c>
      <c r="E92" s="53"/>
      <c r="F92" s="53"/>
    </row>
    <row r="93" spans="1:6" ht="15" customHeight="1" x14ac:dyDescent="0.25">
      <c r="A93" s="3" t="s">
        <v>161</v>
      </c>
      <c r="B93" s="45"/>
      <c r="C93" s="45"/>
      <c r="D93" s="72"/>
      <c r="E93" s="73"/>
      <c r="F93" s="74"/>
    </row>
    <row r="94" spans="1:6" ht="15" customHeight="1" x14ac:dyDescent="0.25">
      <c r="A94" s="24" t="s">
        <v>47</v>
      </c>
      <c r="B94" s="45">
        <v>30</v>
      </c>
      <c r="C94" s="45"/>
      <c r="D94" s="67">
        <f>B94</f>
        <v>30</v>
      </c>
      <c r="E94" s="58"/>
      <c r="F94" s="68"/>
    </row>
    <row r="95" spans="1:6" ht="15" customHeight="1" thickBot="1" x14ac:dyDescent="0.3">
      <c r="A95" s="24" t="s">
        <v>48</v>
      </c>
      <c r="B95" s="45">
        <v>3.5</v>
      </c>
      <c r="C95" s="45"/>
      <c r="D95" s="69"/>
      <c r="E95" s="70"/>
      <c r="F95" s="71"/>
    </row>
    <row r="96" spans="1:6" ht="15" customHeight="1" thickBot="1" x14ac:dyDescent="0.3">
      <c r="A96" s="25" t="s">
        <v>1</v>
      </c>
      <c r="B96" s="49" t="s">
        <v>1</v>
      </c>
      <c r="C96" s="49"/>
      <c r="D96" s="49"/>
      <c r="E96" s="49"/>
      <c r="F96" s="49"/>
    </row>
    <row r="97" spans="1:6" ht="15" customHeight="1" thickBot="1" x14ac:dyDescent="0.3">
      <c r="A97" s="24" t="s">
        <v>58</v>
      </c>
      <c r="B97" s="45" t="s">
        <v>196</v>
      </c>
      <c r="C97" s="45"/>
      <c r="D97" s="64" t="s">
        <v>1</v>
      </c>
      <c r="E97" s="65"/>
      <c r="F97" s="66"/>
    </row>
    <row r="98" spans="1:6" ht="32.1" customHeight="1" thickBot="1" x14ac:dyDescent="0.3">
      <c r="A98" s="26" t="s">
        <v>44</v>
      </c>
      <c r="B98" s="53" t="s">
        <v>45</v>
      </c>
      <c r="C98" s="53"/>
      <c r="D98" s="53" t="s">
        <v>46</v>
      </c>
      <c r="E98" s="53"/>
      <c r="F98" s="53"/>
    </row>
    <row r="99" spans="1:6" ht="15" customHeight="1" x14ac:dyDescent="0.25">
      <c r="A99" s="3" t="s">
        <v>558</v>
      </c>
      <c r="B99" s="45"/>
      <c r="C99" s="45"/>
      <c r="D99" s="72"/>
      <c r="E99" s="73"/>
      <c r="F99" s="74"/>
    </row>
    <row r="100" spans="1:6" ht="15" customHeight="1" x14ac:dyDescent="0.25">
      <c r="A100" s="24" t="s">
        <v>47</v>
      </c>
      <c r="B100" s="45">
        <v>20</v>
      </c>
      <c r="C100" s="45"/>
      <c r="D100" s="67">
        <f>B100</f>
        <v>20</v>
      </c>
      <c r="E100" s="58"/>
      <c r="F100" s="68"/>
    </row>
    <row r="101" spans="1:6" ht="15" customHeight="1" thickBot="1" x14ac:dyDescent="0.3">
      <c r="A101" s="24" t="s">
        <v>48</v>
      </c>
      <c r="B101" s="45">
        <v>10</v>
      </c>
      <c r="C101" s="45"/>
      <c r="D101" s="69"/>
      <c r="E101" s="70"/>
      <c r="F101" s="71"/>
    </row>
    <row r="102" spans="1:6" ht="15" customHeight="1" thickBot="1" x14ac:dyDescent="0.3">
      <c r="A102" s="25" t="s">
        <v>1</v>
      </c>
      <c r="B102" s="49" t="s">
        <v>1</v>
      </c>
      <c r="C102" s="49"/>
      <c r="D102" s="49"/>
      <c r="E102" s="49"/>
      <c r="F102" s="49"/>
    </row>
    <row r="103" spans="1:6" ht="24" customHeight="1" thickBot="1" x14ac:dyDescent="0.3">
      <c r="A103" s="24" t="s">
        <v>58</v>
      </c>
      <c r="B103" s="45" t="s">
        <v>563</v>
      </c>
      <c r="C103" s="45"/>
      <c r="D103" s="64" t="s">
        <v>1</v>
      </c>
      <c r="E103" s="65"/>
      <c r="F103" s="66"/>
    </row>
    <row r="104" spans="1:6" ht="32.1" customHeight="1" thickBot="1" x14ac:dyDescent="0.3">
      <c r="A104" s="26" t="s">
        <v>44</v>
      </c>
      <c r="B104" s="53" t="s">
        <v>45</v>
      </c>
      <c r="C104" s="53"/>
      <c r="D104" s="53" t="s">
        <v>46</v>
      </c>
      <c r="E104" s="53"/>
      <c r="F104" s="53"/>
    </row>
    <row r="105" spans="1:6" ht="15" customHeight="1" x14ac:dyDescent="0.25">
      <c r="A105" s="3" t="s">
        <v>559</v>
      </c>
      <c r="B105" s="45"/>
      <c r="C105" s="45"/>
      <c r="D105" s="72"/>
      <c r="E105" s="73"/>
      <c r="F105" s="74"/>
    </row>
    <row r="106" spans="1:6" ht="15" customHeight="1" x14ac:dyDescent="0.25">
      <c r="A106" s="24" t="s">
        <v>47</v>
      </c>
      <c r="B106" s="45">
        <v>20</v>
      </c>
      <c r="C106" s="45"/>
      <c r="D106" s="67">
        <f>B106</f>
        <v>20</v>
      </c>
      <c r="E106" s="58"/>
      <c r="F106" s="68"/>
    </row>
    <row r="107" spans="1:6" ht="15" customHeight="1" thickBot="1" x14ac:dyDescent="0.3">
      <c r="A107" s="24" t="s">
        <v>48</v>
      </c>
      <c r="B107" s="45">
        <v>5</v>
      </c>
      <c r="C107" s="45"/>
      <c r="D107" s="69"/>
      <c r="E107" s="70"/>
      <c r="F107" s="71"/>
    </row>
    <row r="108" spans="1:6" ht="15" customHeight="1" thickBot="1" x14ac:dyDescent="0.3">
      <c r="A108" s="25" t="s">
        <v>1</v>
      </c>
      <c r="B108" s="49" t="s">
        <v>1</v>
      </c>
      <c r="C108" s="49"/>
      <c r="D108" s="49"/>
      <c r="E108" s="49"/>
      <c r="F108" s="49"/>
    </row>
    <row r="109" spans="1:6" ht="15" customHeight="1" thickBot="1" x14ac:dyDescent="0.3">
      <c r="A109" s="24" t="s">
        <v>58</v>
      </c>
      <c r="B109" s="45" t="s">
        <v>564</v>
      </c>
      <c r="C109" s="45"/>
      <c r="D109" s="64" t="s">
        <v>1</v>
      </c>
      <c r="E109" s="65"/>
      <c r="F109" s="66"/>
    </row>
    <row r="110" spans="1:6" ht="32.1" customHeight="1" thickBot="1" x14ac:dyDescent="0.3">
      <c r="A110" s="26" t="s">
        <v>44</v>
      </c>
      <c r="B110" s="53" t="s">
        <v>45</v>
      </c>
      <c r="C110" s="53"/>
      <c r="D110" s="53" t="s">
        <v>46</v>
      </c>
      <c r="E110" s="53"/>
      <c r="F110" s="53"/>
    </row>
    <row r="111" spans="1:6" ht="15" customHeight="1" x14ac:dyDescent="0.25">
      <c r="A111" s="3" t="s">
        <v>560</v>
      </c>
      <c r="B111" s="45"/>
      <c r="C111" s="45"/>
      <c r="D111" s="72"/>
      <c r="E111" s="73"/>
      <c r="F111" s="74"/>
    </row>
    <row r="112" spans="1:6" ht="15" customHeight="1" x14ac:dyDescent="0.25">
      <c r="A112" s="24" t="s">
        <v>47</v>
      </c>
      <c r="B112" s="45">
        <v>4</v>
      </c>
      <c r="C112" s="45"/>
      <c r="D112" s="67">
        <f>B112</f>
        <v>4</v>
      </c>
      <c r="E112" s="58"/>
      <c r="F112" s="68"/>
    </row>
    <row r="113" spans="1:6" ht="15" customHeight="1" thickBot="1" x14ac:dyDescent="0.3">
      <c r="A113" s="24" t="s">
        <v>48</v>
      </c>
      <c r="B113" s="45">
        <v>30</v>
      </c>
      <c r="C113" s="45"/>
      <c r="D113" s="69"/>
      <c r="E113" s="70"/>
      <c r="F113" s="71"/>
    </row>
    <row r="114" spans="1:6" ht="15" customHeight="1" thickBot="1" x14ac:dyDescent="0.3">
      <c r="A114" s="25" t="s">
        <v>1</v>
      </c>
      <c r="B114" s="49" t="s">
        <v>1</v>
      </c>
      <c r="C114" s="49"/>
      <c r="D114" s="49"/>
      <c r="E114" s="49"/>
      <c r="F114" s="49"/>
    </row>
    <row r="115" spans="1:6" ht="15" customHeight="1" thickBot="1" x14ac:dyDescent="0.3">
      <c r="A115" s="24" t="s">
        <v>58</v>
      </c>
      <c r="B115" s="45" t="s">
        <v>147</v>
      </c>
      <c r="C115" s="45"/>
      <c r="D115" s="64" t="s">
        <v>1</v>
      </c>
      <c r="E115" s="65"/>
      <c r="F115" s="66"/>
    </row>
    <row r="116" spans="1:6" ht="20.100000000000001" customHeight="1" x14ac:dyDescent="0.25">
      <c r="A116" s="28" t="s">
        <v>70</v>
      </c>
      <c r="B116" s="27" t="s">
        <v>1</v>
      </c>
      <c r="C116" s="27" t="s">
        <v>1</v>
      </c>
      <c r="D116" s="27" t="s">
        <v>1</v>
      </c>
      <c r="E116" s="27" t="s">
        <v>1</v>
      </c>
    </row>
    <row r="117" spans="1:6" ht="32.1" customHeight="1" thickBot="1" x14ac:dyDescent="0.3">
      <c r="A117" s="10" t="s">
        <v>71</v>
      </c>
      <c r="B117" s="10" t="s">
        <v>72</v>
      </c>
      <c r="C117" s="10" t="s">
        <v>73</v>
      </c>
      <c r="D117" s="10" t="s">
        <v>74</v>
      </c>
      <c r="E117" s="10" t="s">
        <v>75</v>
      </c>
      <c r="F117" s="10" t="s">
        <v>76</v>
      </c>
    </row>
    <row r="118" spans="1:6" ht="15" customHeight="1" x14ac:dyDescent="0.25">
      <c r="A118" s="24" t="s">
        <v>555</v>
      </c>
      <c r="B118" s="24" t="str">
        <f>CONCATENATE(D28, " (požadováno 6)")</f>
        <v>6 (požadováno 6)</v>
      </c>
      <c r="C118" s="35">
        <f>D29</f>
        <v>0</v>
      </c>
      <c r="D118" s="35">
        <f>D29*D28</f>
        <v>0</v>
      </c>
      <c r="E118" s="35">
        <f t="shared" ref="E118:E132" si="0">D118*(1+F118/100)</f>
        <v>0</v>
      </c>
      <c r="F118" s="35">
        <v>21</v>
      </c>
    </row>
    <row r="119" spans="1:6" ht="15" customHeight="1" x14ac:dyDescent="0.25">
      <c r="A119" s="24" t="s">
        <v>121</v>
      </c>
      <c r="B119" s="24" t="str">
        <f>CONCATENATE(D34, " (požadováno 20)")</f>
        <v>20 (požadováno 20)</v>
      </c>
      <c r="C119" s="36">
        <f>D35</f>
        <v>0</v>
      </c>
      <c r="D119" s="36">
        <f>D35*D34</f>
        <v>0</v>
      </c>
      <c r="E119" s="36">
        <f t="shared" si="0"/>
        <v>0</v>
      </c>
      <c r="F119" s="36">
        <v>21</v>
      </c>
    </row>
    <row r="120" spans="1:6" ht="15" customHeight="1" x14ac:dyDescent="0.25">
      <c r="A120" s="24" t="s">
        <v>122</v>
      </c>
      <c r="B120" s="24" t="str">
        <f>CONCATENATE(D40, " (požadováno 3)")</f>
        <v>3 (požadováno 3)</v>
      </c>
      <c r="C120" s="36">
        <f>D41</f>
        <v>0</v>
      </c>
      <c r="D120" s="36">
        <f>D41*D40</f>
        <v>0</v>
      </c>
      <c r="E120" s="36">
        <f t="shared" si="0"/>
        <v>0</v>
      </c>
      <c r="F120" s="36">
        <v>21</v>
      </c>
    </row>
    <row r="121" spans="1:6" ht="15" customHeight="1" x14ac:dyDescent="0.25">
      <c r="A121" s="24" t="s">
        <v>123</v>
      </c>
      <c r="B121" s="24" t="str">
        <f>CONCATENATE(D46, " (požadováno 10)")</f>
        <v>10 (požadováno 10)</v>
      </c>
      <c r="C121" s="36">
        <f>D47</f>
        <v>0</v>
      </c>
      <c r="D121" s="36">
        <f>D47*D46</f>
        <v>0</v>
      </c>
      <c r="E121" s="36">
        <f t="shared" si="0"/>
        <v>0</v>
      </c>
      <c r="F121" s="36">
        <v>21</v>
      </c>
    </row>
    <row r="122" spans="1:6" ht="15" customHeight="1" x14ac:dyDescent="0.25">
      <c r="A122" s="24" t="s">
        <v>124</v>
      </c>
      <c r="B122" s="24" t="str">
        <f>CONCATENATE(D52, " (požadováno 5)")</f>
        <v>5 (požadováno 5)</v>
      </c>
      <c r="C122" s="36">
        <f>D53</f>
        <v>0</v>
      </c>
      <c r="D122" s="36">
        <f>D53*D52</f>
        <v>0</v>
      </c>
      <c r="E122" s="36">
        <f t="shared" si="0"/>
        <v>0</v>
      </c>
      <c r="F122" s="36">
        <v>21</v>
      </c>
    </row>
    <row r="123" spans="1:6" ht="15" customHeight="1" x14ac:dyDescent="0.25">
      <c r="A123" s="24" t="s">
        <v>556</v>
      </c>
      <c r="B123" s="24" t="str">
        <f>CONCATENATE(D58, " (požadováno 20)")</f>
        <v>20 (požadováno 20)</v>
      </c>
      <c r="C123" s="36">
        <f>D59</f>
        <v>0</v>
      </c>
      <c r="D123" s="36">
        <f>D59*D58</f>
        <v>0</v>
      </c>
      <c r="E123" s="36">
        <f t="shared" si="0"/>
        <v>0</v>
      </c>
      <c r="F123" s="36">
        <v>21</v>
      </c>
    </row>
    <row r="124" spans="1:6" ht="15" customHeight="1" x14ac:dyDescent="0.25">
      <c r="A124" s="24" t="s">
        <v>131</v>
      </c>
      <c r="B124" s="24" t="str">
        <f>CONCATENATE(D64, " (požadováno 10)")</f>
        <v>10 (požadováno 10)</v>
      </c>
      <c r="C124" s="36">
        <f>D65</f>
        <v>0</v>
      </c>
      <c r="D124" s="36">
        <f>D65*D64</f>
        <v>0</v>
      </c>
      <c r="E124" s="36">
        <f t="shared" si="0"/>
        <v>0</v>
      </c>
      <c r="F124" s="36">
        <v>21</v>
      </c>
    </row>
    <row r="125" spans="1:6" ht="15" customHeight="1" x14ac:dyDescent="0.25">
      <c r="A125" s="24" t="s">
        <v>161</v>
      </c>
      <c r="B125" s="24" t="str">
        <f>CONCATENATE(D70, " (požadováno 30)")</f>
        <v>30 (požadováno 30)</v>
      </c>
      <c r="C125" s="36">
        <f>D71</f>
        <v>0</v>
      </c>
      <c r="D125" s="36">
        <f>D71*D70</f>
        <v>0</v>
      </c>
      <c r="E125" s="36">
        <f t="shared" si="0"/>
        <v>0</v>
      </c>
      <c r="F125" s="36">
        <v>21</v>
      </c>
    </row>
    <row r="126" spans="1:6" ht="15" customHeight="1" x14ac:dyDescent="0.25">
      <c r="A126" s="24" t="s">
        <v>162</v>
      </c>
      <c r="B126" s="24" t="str">
        <f>CONCATENATE(D76, " (požadováno 8)")</f>
        <v>8 (požadováno 8)</v>
      </c>
      <c r="C126" s="36">
        <f>D77</f>
        <v>0</v>
      </c>
      <c r="D126" s="36">
        <f>D77*D76</f>
        <v>0</v>
      </c>
      <c r="E126" s="36">
        <f t="shared" si="0"/>
        <v>0</v>
      </c>
      <c r="F126" s="36">
        <v>21</v>
      </c>
    </row>
    <row r="127" spans="1:6" ht="15" customHeight="1" x14ac:dyDescent="0.25">
      <c r="A127" s="24" t="s">
        <v>557</v>
      </c>
      <c r="B127" s="24" t="str">
        <f>CONCATENATE(D82, " (požadováno 8)")</f>
        <v>8 (požadováno 8)</v>
      </c>
      <c r="C127" s="36">
        <f>D83</f>
        <v>0</v>
      </c>
      <c r="D127" s="36">
        <f>D83*D82</f>
        <v>0</v>
      </c>
      <c r="E127" s="36">
        <f t="shared" si="0"/>
        <v>0</v>
      </c>
      <c r="F127" s="36">
        <v>21</v>
      </c>
    </row>
    <row r="128" spans="1:6" ht="15" customHeight="1" x14ac:dyDescent="0.25">
      <c r="A128" s="24" t="s">
        <v>160</v>
      </c>
      <c r="B128" s="24" t="str">
        <f>CONCATENATE(D88, " (požadováno 50)")</f>
        <v>50 (požadováno 50)</v>
      </c>
      <c r="C128" s="36">
        <f>D89</f>
        <v>0</v>
      </c>
      <c r="D128" s="36">
        <f>D89*D88</f>
        <v>0</v>
      </c>
      <c r="E128" s="36">
        <f t="shared" si="0"/>
        <v>0</v>
      </c>
      <c r="F128" s="36">
        <v>21</v>
      </c>
    </row>
    <row r="129" spans="1:6" ht="15" customHeight="1" x14ac:dyDescent="0.25">
      <c r="A129" s="24" t="s">
        <v>161</v>
      </c>
      <c r="B129" s="24" t="str">
        <f>CONCATENATE(D94, " (požadováno 30)")</f>
        <v>30 (požadováno 30)</v>
      </c>
      <c r="C129" s="36">
        <f>D95</f>
        <v>0</v>
      </c>
      <c r="D129" s="36">
        <f>D95*D94</f>
        <v>0</v>
      </c>
      <c r="E129" s="36">
        <f t="shared" si="0"/>
        <v>0</v>
      </c>
      <c r="F129" s="36">
        <v>21</v>
      </c>
    </row>
    <row r="130" spans="1:6" ht="15" customHeight="1" x14ac:dyDescent="0.25">
      <c r="A130" s="24" t="s">
        <v>558</v>
      </c>
      <c r="B130" s="24" t="str">
        <f>CONCATENATE(D100, " (požadováno 20)")</f>
        <v>20 (požadováno 20)</v>
      </c>
      <c r="C130" s="36">
        <f>D101</f>
        <v>0</v>
      </c>
      <c r="D130" s="36">
        <f>D101*D100</f>
        <v>0</v>
      </c>
      <c r="E130" s="36">
        <f t="shared" si="0"/>
        <v>0</v>
      </c>
      <c r="F130" s="36">
        <v>21</v>
      </c>
    </row>
    <row r="131" spans="1:6" ht="15" customHeight="1" x14ac:dyDescent="0.25">
      <c r="A131" s="24" t="s">
        <v>559</v>
      </c>
      <c r="B131" s="24" t="str">
        <f>CONCATENATE(D106, " (požadováno 20)")</f>
        <v>20 (požadováno 20)</v>
      </c>
      <c r="C131" s="36">
        <f>D107</f>
        <v>0</v>
      </c>
      <c r="D131" s="36">
        <f>D107*D106</f>
        <v>0</v>
      </c>
      <c r="E131" s="36">
        <f t="shared" si="0"/>
        <v>0</v>
      </c>
      <c r="F131" s="36">
        <v>21</v>
      </c>
    </row>
    <row r="132" spans="1:6" ht="15" customHeight="1" thickBot="1" x14ac:dyDescent="0.3">
      <c r="A132" s="24" t="s">
        <v>560</v>
      </c>
      <c r="B132" s="24" t="str">
        <f>CONCATENATE(D112, " (požadováno 4)")</f>
        <v>4 (požadováno 4)</v>
      </c>
      <c r="C132" s="37">
        <f>D113</f>
        <v>0</v>
      </c>
      <c r="D132" s="37">
        <f>D113*D112</f>
        <v>0</v>
      </c>
      <c r="E132" s="37">
        <f t="shared" si="0"/>
        <v>0</v>
      </c>
      <c r="F132" s="37">
        <v>21</v>
      </c>
    </row>
    <row r="133" spans="1:6" ht="15.95" customHeight="1" thickBot="1" x14ac:dyDescent="0.3">
      <c r="A133" s="27" t="s">
        <v>1</v>
      </c>
      <c r="B133" s="27" t="s">
        <v>1</v>
      </c>
      <c r="C133" s="11" t="s">
        <v>77</v>
      </c>
      <c r="D133" s="38">
        <f>SUM(D118:D132)</f>
        <v>0</v>
      </c>
      <c r="E133" s="38">
        <f>SUM(E118:E132)</f>
        <v>0</v>
      </c>
    </row>
  </sheetData>
  <mergeCells count="218">
    <mergeCell ref="B9:C9"/>
    <mergeCell ref="D9:F9"/>
    <mergeCell ref="B10:C10"/>
    <mergeCell ref="D10:F10"/>
    <mergeCell ref="B11:C11"/>
    <mergeCell ref="D11:F11"/>
    <mergeCell ref="A3:F3"/>
    <mergeCell ref="A4:F4"/>
    <mergeCell ref="B5:C5"/>
    <mergeCell ref="B6:C6"/>
    <mergeCell ref="B8:C8"/>
    <mergeCell ref="D8:F8"/>
    <mergeCell ref="B15:C15"/>
    <mergeCell ref="D15:F15"/>
    <mergeCell ref="B16:C16"/>
    <mergeCell ref="D16:F16"/>
    <mergeCell ref="B17:C17"/>
    <mergeCell ref="D17:F17"/>
    <mergeCell ref="B12:C12"/>
    <mergeCell ref="D12:F12"/>
    <mergeCell ref="B13:C13"/>
    <mergeCell ref="D13:F13"/>
    <mergeCell ref="B14:C14"/>
    <mergeCell ref="D14:F14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28:C28"/>
    <mergeCell ref="D28:F28"/>
    <mergeCell ref="B29:C29"/>
    <mergeCell ref="D29:F29"/>
    <mergeCell ref="B30:C30"/>
    <mergeCell ref="D30:F30"/>
    <mergeCell ref="B24:C24"/>
    <mergeCell ref="D24:F24"/>
    <mergeCell ref="B26:C26"/>
    <mergeCell ref="D26:F26"/>
    <mergeCell ref="B27:C27"/>
    <mergeCell ref="D27:F27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46:C46"/>
    <mergeCell ref="D46:F46"/>
    <mergeCell ref="B47:C47"/>
    <mergeCell ref="D47:F47"/>
    <mergeCell ref="B48:C48"/>
    <mergeCell ref="D48:F48"/>
    <mergeCell ref="B43:C43"/>
    <mergeCell ref="D43:F43"/>
    <mergeCell ref="B44:C44"/>
    <mergeCell ref="D44:F44"/>
    <mergeCell ref="B45:C45"/>
    <mergeCell ref="D45:F45"/>
    <mergeCell ref="B52:C52"/>
    <mergeCell ref="D52:F52"/>
    <mergeCell ref="B53:C53"/>
    <mergeCell ref="D53:F53"/>
    <mergeCell ref="B54:C54"/>
    <mergeCell ref="D54:F54"/>
    <mergeCell ref="B49:C49"/>
    <mergeCell ref="D49:F49"/>
    <mergeCell ref="B50:C50"/>
    <mergeCell ref="D50:F50"/>
    <mergeCell ref="B51:C51"/>
    <mergeCell ref="D51:F51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70:C70"/>
    <mergeCell ref="D70:F70"/>
    <mergeCell ref="B71:C71"/>
    <mergeCell ref="D71:F71"/>
    <mergeCell ref="B72:C72"/>
    <mergeCell ref="D72:F72"/>
    <mergeCell ref="B67:C67"/>
    <mergeCell ref="D67:F67"/>
    <mergeCell ref="B68:C68"/>
    <mergeCell ref="D68:F68"/>
    <mergeCell ref="B69:C69"/>
    <mergeCell ref="D69:F69"/>
    <mergeCell ref="B76:C76"/>
    <mergeCell ref="D76:F76"/>
    <mergeCell ref="B77:C77"/>
    <mergeCell ref="D77:F77"/>
    <mergeCell ref="B78:C78"/>
    <mergeCell ref="D78:F78"/>
    <mergeCell ref="B73:C73"/>
    <mergeCell ref="D73:F73"/>
    <mergeCell ref="B74:C74"/>
    <mergeCell ref="D74:F74"/>
    <mergeCell ref="B75:C75"/>
    <mergeCell ref="D75:F75"/>
    <mergeCell ref="B82:C82"/>
    <mergeCell ref="D82:F82"/>
    <mergeCell ref="B83:C83"/>
    <mergeCell ref="D83:F83"/>
    <mergeCell ref="B84:C84"/>
    <mergeCell ref="D84:F84"/>
    <mergeCell ref="B79:C79"/>
    <mergeCell ref="D79:F79"/>
    <mergeCell ref="B80:C80"/>
    <mergeCell ref="D80:F80"/>
    <mergeCell ref="B81:C81"/>
    <mergeCell ref="D81:F81"/>
    <mergeCell ref="B88:C88"/>
    <mergeCell ref="D88:F88"/>
    <mergeCell ref="B89:C89"/>
    <mergeCell ref="D89:F89"/>
    <mergeCell ref="B90:C90"/>
    <mergeCell ref="D90:F90"/>
    <mergeCell ref="B85:C85"/>
    <mergeCell ref="D85:F85"/>
    <mergeCell ref="B86:C86"/>
    <mergeCell ref="D86:F86"/>
    <mergeCell ref="B87:C87"/>
    <mergeCell ref="D87:F87"/>
    <mergeCell ref="B94:C94"/>
    <mergeCell ref="D94:F94"/>
    <mergeCell ref="B95:C95"/>
    <mergeCell ref="D95:F95"/>
    <mergeCell ref="B96:C96"/>
    <mergeCell ref="D96:F96"/>
    <mergeCell ref="B91:C91"/>
    <mergeCell ref="D91:F91"/>
    <mergeCell ref="B92:C92"/>
    <mergeCell ref="D92:F92"/>
    <mergeCell ref="B93:C93"/>
    <mergeCell ref="D93:F93"/>
    <mergeCell ref="B100:C100"/>
    <mergeCell ref="D100:F100"/>
    <mergeCell ref="B101:C101"/>
    <mergeCell ref="D101:F101"/>
    <mergeCell ref="B102:C102"/>
    <mergeCell ref="D102:F102"/>
    <mergeCell ref="B97:C97"/>
    <mergeCell ref="D97:F97"/>
    <mergeCell ref="B98:C98"/>
    <mergeCell ref="D98:F98"/>
    <mergeCell ref="B99:C99"/>
    <mergeCell ref="D99:F99"/>
    <mergeCell ref="B106:C106"/>
    <mergeCell ref="D106:F106"/>
    <mergeCell ref="B107:C107"/>
    <mergeCell ref="D107:F107"/>
    <mergeCell ref="B108:C108"/>
    <mergeCell ref="D108:F108"/>
    <mergeCell ref="B103:C103"/>
    <mergeCell ref="D103:F103"/>
    <mergeCell ref="B104:C104"/>
    <mergeCell ref="D104:F104"/>
    <mergeCell ref="B105:C105"/>
    <mergeCell ref="D105:F105"/>
    <mergeCell ref="B115:C115"/>
    <mergeCell ref="D115:F115"/>
    <mergeCell ref="B112:C112"/>
    <mergeCell ref="D112:F112"/>
    <mergeCell ref="B113:C113"/>
    <mergeCell ref="D113:F113"/>
    <mergeCell ref="B114:C114"/>
    <mergeCell ref="D114:F114"/>
    <mergeCell ref="B109:C109"/>
    <mergeCell ref="D109:F109"/>
    <mergeCell ref="B110:C110"/>
    <mergeCell ref="D110:F110"/>
    <mergeCell ref="B111:C111"/>
    <mergeCell ref="D111:F11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3"/>
  <sheetViews>
    <sheetView workbookViewId="0">
      <selection activeCell="A74" sqref="A74"/>
    </sheetView>
  </sheetViews>
  <sheetFormatPr defaultRowHeight="15" x14ac:dyDescent="0.25"/>
  <cols>
    <col min="1" max="1" width="46.7109375" style="34" customWidth="1"/>
    <col min="2" max="2" width="24" customWidth="1"/>
    <col min="3" max="3" width="38" customWidth="1"/>
  </cols>
  <sheetData>
    <row r="1" spans="1:6" x14ac:dyDescent="0.25">
      <c r="A1" s="34" t="s">
        <v>550</v>
      </c>
      <c r="B1" s="27"/>
      <c r="C1" s="27"/>
      <c r="D1" s="27"/>
      <c r="E1" s="27"/>
      <c r="F1" s="27"/>
    </row>
    <row r="2" spans="1:6" ht="24" customHeight="1" x14ac:dyDescent="0.25">
      <c r="A2" s="30" t="s">
        <v>0</v>
      </c>
      <c r="B2" s="27" t="s">
        <v>1</v>
      </c>
      <c r="C2" s="27" t="s">
        <v>1</v>
      </c>
      <c r="D2" s="27"/>
      <c r="E2" s="27"/>
      <c r="F2" s="27"/>
    </row>
    <row r="3" spans="1:6" ht="47.25" customHeight="1" x14ac:dyDescent="0.25">
      <c r="A3" s="61" t="s">
        <v>566</v>
      </c>
      <c r="B3" s="61"/>
      <c r="C3" s="61"/>
      <c r="D3" s="61"/>
      <c r="E3" s="61"/>
      <c r="F3" s="61"/>
    </row>
    <row r="4" spans="1:6" ht="51" customHeight="1" x14ac:dyDescent="0.25">
      <c r="A4" s="61" t="s">
        <v>1</v>
      </c>
      <c r="B4" s="61"/>
      <c r="C4" s="61"/>
      <c r="D4" s="61"/>
      <c r="E4" s="61"/>
      <c r="F4" s="61"/>
    </row>
    <row r="5" spans="1:6" x14ac:dyDescent="0.25">
      <c r="A5" s="34" t="s">
        <v>3</v>
      </c>
      <c r="B5" s="60" t="s">
        <v>4</v>
      </c>
      <c r="C5" s="60"/>
      <c r="D5" s="27" t="s">
        <v>1</v>
      </c>
      <c r="E5" s="27" t="s">
        <v>1</v>
      </c>
      <c r="F5" s="27"/>
    </row>
    <row r="6" spans="1:6" x14ac:dyDescent="0.25">
      <c r="A6" s="34" t="s">
        <v>5</v>
      </c>
      <c r="B6" s="60" t="s">
        <v>565</v>
      </c>
      <c r="C6" s="60"/>
      <c r="D6" s="27" t="s">
        <v>1</v>
      </c>
      <c r="E6" s="27" t="s">
        <v>1</v>
      </c>
      <c r="F6" s="27"/>
    </row>
    <row r="7" spans="1:6" ht="18" x14ac:dyDescent="0.25">
      <c r="A7" s="30" t="s">
        <v>7</v>
      </c>
      <c r="B7" s="29" t="s">
        <v>1</v>
      </c>
      <c r="C7" s="29" t="s">
        <v>1</v>
      </c>
      <c r="D7" s="29" t="s">
        <v>1</v>
      </c>
      <c r="E7" s="29" t="s">
        <v>1</v>
      </c>
      <c r="F7" s="29"/>
    </row>
    <row r="8" spans="1:6" x14ac:dyDescent="0.25">
      <c r="B8" s="62" t="s">
        <v>8</v>
      </c>
      <c r="C8" s="62"/>
      <c r="D8" s="62" t="s">
        <v>9</v>
      </c>
      <c r="E8" s="62"/>
      <c r="F8" s="62"/>
    </row>
    <row r="9" spans="1:6" x14ac:dyDescent="0.25">
      <c r="A9" s="34" t="s">
        <v>10</v>
      </c>
      <c r="B9" s="17" t="s">
        <v>567</v>
      </c>
      <c r="C9" s="17"/>
      <c r="D9" s="60">
        <v>12</v>
      </c>
      <c r="E9" s="60"/>
      <c r="F9" s="60"/>
    </row>
    <row r="10" spans="1:6" x14ac:dyDescent="0.25">
      <c r="A10" s="34" t="s">
        <v>12</v>
      </c>
      <c r="B10" s="17" t="s">
        <v>568</v>
      </c>
      <c r="C10" s="17"/>
      <c r="D10" s="60">
        <v>1</v>
      </c>
      <c r="E10" s="60"/>
      <c r="F10" s="60"/>
    </row>
    <row r="11" spans="1:6" x14ac:dyDescent="0.25">
      <c r="A11" s="34" t="s">
        <v>14</v>
      </c>
      <c r="B11" s="17" t="s">
        <v>569</v>
      </c>
      <c r="C11" s="17"/>
      <c r="D11" s="60">
        <v>3</v>
      </c>
      <c r="E11" s="60"/>
      <c r="F11" s="60"/>
    </row>
    <row r="12" spans="1:6" x14ac:dyDescent="0.25">
      <c r="A12" s="34" t="s">
        <v>16</v>
      </c>
      <c r="B12" s="17" t="s">
        <v>121</v>
      </c>
      <c r="C12" s="17"/>
      <c r="D12" s="60">
        <v>2</v>
      </c>
      <c r="E12" s="60"/>
      <c r="F12" s="60"/>
    </row>
    <row r="13" spans="1:6" x14ac:dyDescent="0.25">
      <c r="A13" s="34" t="s">
        <v>17</v>
      </c>
      <c r="B13" s="17" t="s">
        <v>122</v>
      </c>
      <c r="C13" s="17"/>
      <c r="D13" s="60">
        <v>12</v>
      </c>
      <c r="E13" s="60"/>
      <c r="F13" s="60"/>
    </row>
    <row r="14" spans="1:6" x14ac:dyDescent="0.25">
      <c r="A14" s="34" t="s">
        <v>19</v>
      </c>
      <c r="B14" s="17" t="s">
        <v>570</v>
      </c>
      <c r="C14" s="17"/>
      <c r="D14" s="60">
        <v>10</v>
      </c>
      <c r="E14" s="60"/>
      <c r="F14" s="60"/>
    </row>
    <row r="15" spans="1:6" x14ac:dyDescent="0.25">
      <c r="A15" s="34" t="s">
        <v>21</v>
      </c>
      <c r="B15" s="17" t="s">
        <v>571</v>
      </c>
      <c r="C15" s="17"/>
      <c r="D15" s="60">
        <v>37</v>
      </c>
      <c r="E15" s="60"/>
      <c r="F15" s="60"/>
    </row>
    <row r="16" spans="1:6" x14ac:dyDescent="0.25">
      <c r="A16" s="34" t="s">
        <v>23</v>
      </c>
      <c r="B16" s="17" t="s">
        <v>572</v>
      </c>
      <c r="C16" s="17"/>
      <c r="D16" s="60">
        <v>5</v>
      </c>
      <c r="E16" s="60"/>
      <c r="F16" s="60"/>
    </row>
    <row r="17" spans="1:6" x14ac:dyDescent="0.25">
      <c r="A17" s="34" t="s">
        <v>25</v>
      </c>
      <c r="B17" s="17" t="s">
        <v>572</v>
      </c>
      <c r="C17" s="17"/>
      <c r="D17" s="60">
        <v>4</v>
      </c>
      <c r="E17" s="60"/>
      <c r="F17" s="60"/>
    </row>
    <row r="18" spans="1:6" x14ac:dyDescent="0.25">
      <c r="A18" s="34" t="s">
        <v>26</v>
      </c>
      <c r="B18" s="17" t="s">
        <v>572</v>
      </c>
      <c r="C18" s="17"/>
      <c r="D18" s="60">
        <v>4</v>
      </c>
      <c r="E18" s="60"/>
      <c r="F18" s="60"/>
    </row>
    <row r="19" spans="1:6" x14ac:dyDescent="0.25">
      <c r="A19" s="34" t="s">
        <v>27</v>
      </c>
      <c r="B19" s="17" t="s">
        <v>573</v>
      </c>
      <c r="C19" s="17"/>
      <c r="D19" s="60">
        <v>2</v>
      </c>
      <c r="E19" s="60"/>
      <c r="F19" s="60"/>
    </row>
    <row r="20" spans="1:6" x14ac:dyDescent="0.25">
      <c r="A20" s="34" t="s">
        <v>28</v>
      </c>
      <c r="B20" s="17" t="s">
        <v>576</v>
      </c>
      <c r="C20" s="17"/>
      <c r="D20" s="60">
        <v>2</v>
      </c>
      <c r="E20" s="60"/>
      <c r="F20" s="60"/>
    </row>
    <row r="21" spans="1:6" x14ac:dyDescent="0.25">
      <c r="A21" s="34" t="s">
        <v>29</v>
      </c>
      <c r="B21" s="17" t="s">
        <v>577</v>
      </c>
      <c r="C21" s="17"/>
      <c r="D21" s="60">
        <v>1</v>
      </c>
      <c r="E21" s="60"/>
      <c r="F21" s="60"/>
    </row>
    <row r="22" spans="1:6" x14ac:dyDescent="0.25">
      <c r="A22" s="34" t="s">
        <v>30</v>
      </c>
      <c r="B22" s="17" t="s">
        <v>574</v>
      </c>
      <c r="C22" s="17"/>
      <c r="D22" s="60">
        <v>25</v>
      </c>
      <c r="E22" s="60"/>
      <c r="F22" s="60"/>
    </row>
    <row r="23" spans="1:6" x14ac:dyDescent="0.25">
      <c r="A23" s="34" t="s">
        <v>32</v>
      </c>
      <c r="B23" s="17" t="s">
        <v>575</v>
      </c>
      <c r="C23" s="17"/>
      <c r="D23" s="60">
        <v>5</v>
      </c>
      <c r="E23" s="60"/>
      <c r="F23" s="60"/>
    </row>
    <row r="24" spans="1:6" x14ac:dyDescent="0.25">
      <c r="A24" s="34" t="s">
        <v>33</v>
      </c>
      <c r="B24" s="17" t="s">
        <v>578</v>
      </c>
      <c r="C24" s="17"/>
      <c r="D24" s="60">
        <v>1</v>
      </c>
      <c r="E24" s="60"/>
      <c r="F24" s="60"/>
    </row>
    <row r="25" spans="1:6" x14ac:dyDescent="0.25">
      <c r="A25" s="34" t="s">
        <v>35</v>
      </c>
      <c r="B25" s="17" t="s">
        <v>579</v>
      </c>
      <c r="C25" s="17"/>
      <c r="D25" s="60">
        <v>40</v>
      </c>
      <c r="E25" s="60"/>
      <c r="F25" s="60"/>
    </row>
    <row r="26" spans="1:6" x14ac:dyDescent="0.25">
      <c r="A26" s="34" t="s">
        <v>37</v>
      </c>
      <c r="B26" s="17" t="s">
        <v>580</v>
      </c>
      <c r="C26" s="17"/>
      <c r="D26" s="60">
        <v>2</v>
      </c>
      <c r="E26" s="60"/>
      <c r="F26" s="60"/>
    </row>
    <row r="27" spans="1:6" x14ac:dyDescent="0.25">
      <c r="A27" s="34" t="s">
        <v>38</v>
      </c>
      <c r="B27" s="17" t="s">
        <v>129</v>
      </c>
      <c r="C27" s="17"/>
      <c r="D27" s="60">
        <v>2</v>
      </c>
      <c r="E27" s="60"/>
      <c r="F27" s="60"/>
    </row>
    <row r="28" spans="1:6" x14ac:dyDescent="0.25">
      <c r="A28" s="34" t="s">
        <v>39</v>
      </c>
      <c r="B28" s="17" t="s">
        <v>131</v>
      </c>
      <c r="C28" s="17"/>
      <c r="D28" s="60">
        <v>15</v>
      </c>
      <c r="E28" s="60"/>
      <c r="F28" s="60"/>
    </row>
    <row r="29" spans="1:6" x14ac:dyDescent="0.25">
      <c r="A29" s="34" t="s">
        <v>167</v>
      </c>
      <c r="B29" s="17" t="s">
        <v>132</v>
      </c>
      <c r="C29" s="17"/>
      <c r="D29" s="60">
        <v>6</v>
      </c>
      <c r="E29" s="60"/>
      <c r="F29" s="60"/>
    </row>
    <row r="30" spans="1:6" x14ac:dyDescent="0.25">
      <c r="A30" s="34" t="s">
        <v>169</v>
      </c>
      <c r="B30" s="17" t="s">
        <v>133</v>
      </c>
      <c r="C30" s="17"/>
      <c r="D30" s="60">
        <v>2</v>
      </c>
      <c r="E30" s="60"/>
      <c r="F30" s="60"/>
    </row>
    <row r="31" spans="1:6" x14ac:dyDescent="0.25">
      <c r="A31" s="34" t="s">
        <v>171</v>
      </c>
      <c r="B31" s="17" t="s">
        <v>581</v>
      </c>
      <c r="C31" s="17"/>
      <c r="D31" s="60">
        <v>2</v>
      </c>
      <c r="E31" s="60"/>
      <c r="F31" s="60"/>
    </row>
    <row r="32" spans="1:6" x14ac:dyDescent="0.25">
      <c r="A32" s="34" t="s">
        <v>173</v>
      </c>
      <c r="B32" s="17" t="s">
        <v>582</v>
      </c>
      <c r="C32" s="17"/>
      <c r="D32" s="60">
        <v>1</v>
      </c>
      <c r="E32" s="60"/>
      <c r="F32" s="60"/>
    </row>
    <row r="33" spans="1:6" x14ac:dyDescent="0.25">
      <c r="A33" s="34" t="s">
        <v>175</v>
      </c>
      <c r="B33" s="17" t="s">
        <v>582</v>
      </c>
      <c r="C33" s="17"/>
      <c r="D33" s="60">
        <v>1</v>
      </c>
      <c r="E33" s="60"/>
      <c r="F33" s="60"/>
    </row>
    <row r="34" spans="1:6" x14ac:dyDescent="0.25">
      <c r="A34" s="34" t="s">
        <v>177</v>
      </c>
      <c r="B34" s="17" t="s">
        <v>583</v>
      </c>
      <c r="C34" s="17"/>
      <c r="D34" s="60">
        <v>5</v>
      </c>
      <c r="E34" s="60"/>
      <c r="F34" s="60"/>
    </row>
    <row r="35" spans="1:6" x14ac:dyDescent="0.25">
      <c r="A35" s="34" t="s">
        <v>179</v>
      </c>
      <c r="B35" s="17" t="s">
        <v>584</v>
      </c>
      <c r="C35" s="17"/>
      <c r="D35" s="60">
        <v>100</v>
      </c>
      <c r="E35" s="60"/>
      <c r="F35" s="60"/>
    </row>
    <row r="36" spans="1:6" x14ac:dyDescent="0.25">
      <c r="A36" s="34" t="s">
        <v>181</v>
      </c>
      <c r="B36" s="17" t="s">
        <v>585</v>
      </c>
      <c r="C36" s="17"/>
      <c r="D36" s="60">
        <v>60</v>
      </c>
      <c r="E36" s="60"/>
      <c r="F36" s="60"/>
    </row>
    <row r="37" spans="1:6" x14ac:dyDescent="0.25">
      <c r="A37" s="34" t="s">
        <v>182</v>
      </c>
      <c r="B37" s="17" t="s">
        <v>656</v>
      </c>
      <c r="C37" s="17"/>
      <c r="D37" s="60">
        <v>10</v>
      </c>
      <c r="E37" s="60"/>
      <c r="F37" s="60"/>
    </row>
    <row r="38" spans="1:6" x14ac:dyDescent="0.25">
      <c r="A38" s="34" t="s">
        <v>183</v>
      </c>
      <c r="B38" s="17" t="s">
        <v>586</v>
      </c>
      <c r="C38" s="17"/>
      <c r="D38" s="60">
        <v>100</v>
      </c>
      <c r="E38" s="60"/>
      <c r="F38" s="60"/>
    </row>
    <row r="39" spans="1:6" x14ac:dyDescent="0.25">
      <c r="A39" s="34" t="s">
        <v>295</v>
      </c>
      <c r="B39" s="17" t="s">
        <v>587</v>
      </c>
      <c r="C39" s="17"/>
      <c r="D39" s="60">
        <v>5</v>
      </c>
      <c r="E39" s="60"/>
      <c r="F39" s="60"/>
    </row>
    <row r="40" spans="1:6" x14ac:dyDescent="0.25">
      <c r="A40" s="34" t="s">
        <v>297</v>
      </c>
      <c r="B40" s="17" t="s">
        <v>588</v>
      </c>
      <c r="C40" s="17"/>
      <c r="D40" s="60">
        <v>2</v>
      </c>
      <c r="E40" s="60"/>
      <c r="F40" s="60"/>
    </row>
    <row r="41" spans="1:6" x14ac:dyDescent="0.25">
      <c r="A41" s="34" t="s">
        <v>299</v>
      </c>
      <c r="B41" s="17" t="s">
        <v>588</v>
      </c>
      <c r="C41" s="17"/>
      <c r="D41" s="60">
        <v>2</v>
      </c>
      <c r="E41" s="60"/>
      <c r="F41" s="60"/>
    </row>
    <row r="42" spans="1:6" x14ac:dyDescent="0.25">
      <c r="A42" s="34" t="s">
        <v>301</v>
      </c>
      <c r="B42" s="17" t="s">
        <v>589</v>
      </c>
      <c r="C42" s="17"/>
      <c r="D42" s="60">
        <v>5</v>
      </c>
      <c r="E42" s="60"/>
      <c r="F42" s="60"/>
    </row>
    <row r="43" spans="1:6" x14ac:dyDescent="0.25">
      <c r="A43" s="34" t="s">
        <v>303</v>
      </c>
      <c r="B43" s="17" t="s">
        <v>120</v>
      </c>
      <c r="C43" s="17"/>
      <c r="D43" s="60">
        <v>200</v>
      </c>
      <c r="E43" s="60"/>
      <c r="F43" s="60"/>
    </row>
    <row r="44" spans="1:6" x14ac:dyDescent="0.25">
      <c r="A44" s="34" t="s">
        <v>304</v>
      </c>
      <c r="B44" s="17" t="s">
        <v>590</v>
      </c>
      <c r="C44" s="17"/>
      <c r="D44" s="60">
        <v>5</v>
      </c>
      <c r="E44" s="60"/>
      <c r="F44" s="60"/>
    </row>
    <row r="45" spans="1:6" x14ac:dyDescent="0.25">
      <c r="A45" s="34" t="s">
        <v>305</v>
      </c>
      <c r="B45" s="17" t="s">
        <v>591</v>
      </c>
      <c r="C45" s="17"/>
      <c r="D45" s="60">
        <v>3</v>
      </c>
      <c r="E45" s="60"/>
      <c r="F45" s="60"/>
    </row>
    <row r="46" spans="1:6" x14ac:dyDescent="0.25">
      <c r="A46" s="34" t="s">
        <v>306</v>
      </c>
      <c r="B46" s="17" t="s">
        <v>124</v>
      </c>
      <c r="C46" s="17"/>
      <c r="D46" s="60">
        <v>2</v>
      </c>
      <c r="E46" s="60"/>
      <c r="F46" s="60"/>
    </row>
    <row r="47" spans="1:6" x14ac:dyDescent="0.25">
      <c r="A47" s="34" t="s">
        <v>307</v>
      </c>
      <c r="B47" s="17" t="s">
        <v>119</v>
      </c>
      <c r="C47" s="17"/>
      <c r="D47" s="60">
        <v>1</v>
      </c>
      <c r="E47" s="60"/>
      <c r="F47" s="60"/>
    </row>
    <row r="48" spans="1:6" x14ac:dyDescent="0.25">
      <c r="A48" s="34" t="s">
        <v>308</v>
      </c>
      <c r="B48" s="17" t="s">
        <v>592</v>
      </c>
      <c r="C48" s="17"/>
      <c r="D48" s="60">
        <v>20</v>
      </c>
      <c r="E48" s="60"/>
      <c r="F48" s="60"/>
    </row>
    <row r="49" spans="1:6" x14ac:dyDescent="0.25">
      <c r="A49" s="34" t="s">
        <v>309</v>
      </c>
      <c r="B49" s="17" t="s">
        <v>593</v>
      </c>
      <c r="C49" s="17"/>
      <c r="D49" s="60">
        <v>2</v>
      </c>
      <c r="E49" s="60"/>
      <c r="F49" s="60"/>
    </row>
    <row r="50" spans="1:6" x14ac:dyDescent="0.25">
      <c r="A50" s="34" t="s">
        <v>310</v>
      </c>
      <c r="B50" s="17" t="s">
        <v>594</v>
      </c>
      <c r="C50" s="17"/>
      <c r="D50" s="60">
        <v>20</v>
      </c>
      <c r="E50" s="60"/>
      <c r="F50" s="60"/>
    </row>
    <row r="51" spans="1:6" x14ac:dyDescent="0.25">
      <c r="A51" s="34" t="s">
        <v>311</v>
      </c>
      <c r="B51" s="17" t="s">
        <v>595</v>
      </c>
      <c r="C51" s="17"/>
      <c r="D51" s="60">
        <v>1</v>
      </c>
      <c r="E51" s="60"/>
      <c r="F51" s="60"/>
    </row>
    <row r="52" spans="1:6" x14ac:dyDescent="0.25">
      <c r="A52" s="34" t="s">
        <v>313</v>
      </c>
      <c r="B52" s="17" t="s">
        <v>596</v>
      </c>
      <c r="C52" s="17"/>
      <c r="D52" s="60">
        <v>1</v>
      </c>
      <c r="E52" s="60"/>
      <c r="F52" s="60"/>
    </row>
    <row r="53" spans="1:6" x14ac:dyDescent="0.25">
      <c r="A53" s="34" t="s">
        <v>314</v>
      </c>
      <c r="B53" s="17" t="s">
        <v>597</v>
      </c>
      <c r="C53" s="17"/>
      <c r="D53" s="60">
        <v>1</v>
      </c>
      <c r="E53" s="60"/>
      <c r="F53" s="60"/>
    </row>
    <row r="54" spans="1:6" x14ac:dyDescent="0.25">
      <c r="A54" s="34" t="s">
        <v>315</v>
      </c>
      <c r="B54" s="17" t="s">
        <v>598</v>
      </c>
      <c r="C54" s="17"/>
      <c r="D54" s="60">
        <v>1</v>
      </c>
      <c r="E54" s="60"/>
      <c r="F54" s="60"/>
    </row>
    <row r="55" spans="1:6" x14ac:dyDescent="0.25">
      <c r="A55" s="34" t="s">
        <v>316</v>
      </c>
      <c r="B55" s="17" t="s">
        <v>599</v>
      </c>
      <c r="C55" s="17"/>
      <c r="D55" s="60">
        <v>1</v>
      </c>
      <c r="E55" s="60"/>
      <c r="F55" s="60"/>
    </row>
    <row r="56" spans="1:6" x14ac:dyDescent="0.25">
      <c r="A56" s="34" t="s">
        <v>318</v>
      </c>
      <c r="B56" s="17" t="s">
        <v>600</v>
      </c>
      <c r="C56" s="17"/>
      <c r="D56" s="60">
        <v>1</v>
      </c>
      <c r="E56" s="60"/>
      <c r="F56" s="60"/>
    </row>
    <row r="57" spans="1:6" x14ac:dyDescent="0.25">
      <c r="A57" s="34" t="s">
        <v>320</v>
      </c>
      <c r="B57" s="17" t="s">
        <v>601</v>
      </c>
      <c r="C57" s="17"/>
      <c r="D57" s="60">
        <v>1</v>
      </c>
      <c r="E57" s="60"/>
      <c r="F57" s="60"/>
    </row>
    <row r="58" spans="1:6" x14ac:dyDescent="0.25">
      <c r="A58" s="34" t="s">
        <v>321</v>
      </c>
      <c r="B58" s="17" t="s">
        <v>602</v>
      </c>
      <c r="C58" s="17"/>
      <c r="D58" s="60">
        <v>1</v>
      </c>
      <c r="E58" s="60"/>
      <c r="F58" s="60"/>
    </row>
    <row r="59" spans="1:6" x14ac:dyDescent="0.25">
      <c r="B59" s="53" t="s">
        <v>41</v>
      </c>
      <c r="C59" s="53"/>
      <c r="D59" s="63">
        <v>27755</v>
      </c>
      <c r="E59" s="63"/>
      <c r="F59" s="63"/>
    </row>
    <row r="60" spans="1:6" ht="18" x14ac:dyDescent="0.25">
      <c r="A60" s="30" t="s">
        <v>43</v>
      </c>
      <c r="B60" s="29" t="s">
        <v>1</v>
      </c>
      <c r="C60" s="29" t="s">
        <v>1</v>
      </c>
      <c r="D60" s="29" t="s">
        <v>1</v>
      </c>
      <c r="E60" s="29" t="s">
        <v>1</v>
      </c>
      <c r="F60" s="29"/>
    </row>
    <row r="61" spans="1:6" ht="15.75" thickBot="1" x14ac:dyDescent="0.3">
      <c r="A61" s="31" t="s">
        <v>44</v>
      </c>
      <c r="B61" s="53" t="s">
        <v>45</v>
      </c>
      <c r="C61" s="53"/>
      <c r="D61" s="92" t="s">
        <v>46</v>
      </c>
      <c r="E61" s="92"/>
      <c r="F61" s="92"/>
    </row>
    <row r="62" spans="1:6" x14ac:dyDescent="0.25">
      <c r="A62" s="12" t="str">
        <f>B9</f>
        <v>Dvoudeska rychlosvorka nahoře A4 plastik</v>
      </c>
      <c r="B62" s="45"/>
      <c r="C62" s="89"/>
      <c r="D62" s="86"/>
      <c r="E62" s="87"/>
      <c r="F62" s="88"/>
    </row>
    <row r="63" spans="1:6" x14ac:dyDescent="0.25">
      <c r="A63" s="32" t="s">
        <v>47</v>
      </c>
      <c r="B63" s="45">
        <v>12</v>
      </c>
      <c r="C63" s="89"/>
      <c r="D63" s="81">
        <f>B63</f>
        <v>12</v>
      </c>
      <c r="E63" s="58"/>
      <c r="F63" s="82"/>
    </row>
    <row r="64" spans="1:6" ht="15.75" thickBot="1" x14ac:dyDescent="0.3">
      <c r="A64" s="32" t="s">
        <v>48</v>
      </c>
      <c r="B64" s="45">
        <v>46</v>
      </c>
      <c r="C64" s="89"/>
      <c r="D64" s="83"/>
      <c r="E64" s="84"/>
      <c r="F64" s="85"/>
    </row>
    <row r="65" spans="1:6" ht="15.75" thickBot="1" x14ac:dyDescent="0.3">
      <c r="A65" s="33" t="s">
        <v>1</v>
      </c>
      <c r="B65" s="49" t="s">
        <v>1</v>
      </c>
      <c r="C65" s="49"/>
      <c r="D65" s="90"/>
      <c r="E65" s="90"/>
      <c r="F65" s="90"/>
    </row>
    <row r="66" spans="1:6" ht="48" customHeight="1" thickBot="1" x14ac:dyDescent="0.3">
      <c r="A66" s="32" t="s">
        <v>58</v>
      </c>
      <c r="B66" s="45" t="s">
        <v>603</v>
      </c>
      <c r="C66" s="89"/>
      <c r="D66" s="78" t="s">
        <v>1</v>
      </c>
      <c r="E66" s="79"/>
      <c r="F66" s="80"/>
    </row>
    <row r="67" spans="1:6" ht="15.75" thickBot="1" x14ac:dyDescent="0.3">
      <c r="A67" s="31" t="s">
        <v>44</v>
      </c>
      <c r="B67" s="53" t="s">
        <v>45</v>
      </c>
      <c r="C67" s="53"/>
      <c r="D67" s="91" t="s">
        <v>46</v>
      </c>
      <c r="E67" s="91"/>
      <c r="F67" s="91"/>
    </row>
    <row r="68" spans="1:6" ht="30" x14ac:dyDescent="0.25">
      <c r="A68" s="12" t="str">
        <f>B10</f>
        <v>Poštovní obálka DL podlouhlá bez okénka samolepící</v>
      </c>
      <c r="B68" s="45"/>
      <c r="C68" s="89"/>
      <c r="D68" s="86"/>
      <c r="E68" s="87"/>
      <c r="F68" s="88"/>
    </row>
    <row r="69" spans="1:6" x14ac:dyDescent="0.25">
      <c r="A69" s="32" t="s">
        <v>47</v>
      </c>
      <c r="B69" s="45">
        <v>1</v>
      </c>
      <c r="C69" s="89"/>
      <c r="D69" s="81">
        <f>B69</f>
        <v>1</v>
      </c>
      <c r="E69" s="58"/>
      <c r="F69" s="82"/>
    </row>
    <row r="70" spans="1:6" ht="15.75" thickBot="1" x14ac:dyDescent="0.3">
      <c r="A70" s="32" t="s">
        <v>48</v>
      </c>
      <c r="B70" s="45">
        <v>18</v>
      </c>
      <c r="C70" s="89"/>
      <c r="D70" s="83"/>
      <c r="E70" s="84"/>
      <c r="F70" s="85"/>
    </row>
    <row r="71" spans="1:6" ht="15.75" thickBot="1" x14ac:dyDescent="0.3">
      <c r="A71" s="33" t="s">
        <v>1</v>
      </c>
      <c r="B71" s="49" t="s">
        <v>1</v>
      </c>
      <c r="C71" s="49"/>
      <c r="D71" s="90"/>
      <c r="E71" s="90"/>
      <c r="F71" s="90"/>
    </row>
    <row r="72" spans="1:6" ht="15.75" thickBot="1" x14ac:dyDescent="0.3">
      <c r="A72" s="32" t="s">
        <v>58</v>
      </c>
      <c r="B72" s="45" t="s">
        <v>604</v>
      </c>
      <c r="C72" s="89"/>
      <c r="D72" s="78" t="s">
        <v>1</v>
      </c>
      <c r="E72" s="79"/>
      <c r="F72" s="80"/>
    </row>
    <row r="73" spans="1:6" ht="15.75" thickBot="1" x14ac:dyDescent="0.3">
      <c r="A73" s="31" t="s">
        <v>44</v>
      </c>
      <c r="B73" s="53" t="s">
        <v>45</v>
      </c>
      <c r="C73" s="53"/>
      <c r="D73" s="91" t="s">
        <v>46</v>
      </c>
      <c r="E73" s="91"/>
      <c r="F73" s="91"/>
    </row>
    <row r="74" spans="1:6" ht="18.75" customHeight="1" x14ac:dyDescent="0.25">
      <c r="A74" s="12" t="str">
        <f>B11</f>
        <v>Poštovní obálka C5 bez okénka, samolepící</v>
      </c>
      <c r="B74" s="45"/>
      <c r="C74" s="89"/>
      <c r="D74" s="86"/>
      <c r="E74" s="87"/>
      <c r="F74" s="88"/>
    </row>
    <row r="75" spans="1:6" x14ac:dyDescent="0.25">
      <c r="A75" s="32" t="s">
        <v>47</v>
      </c>
      <c r="B75" s="45">
        <v>3</v>
      </c>
      <c r="C75" s="89"/>
      <c r="D75" s="81">
        <f>B75</f>
        <v>3</v>
      </c>
      <c r="E75" s="58"/>
      <c r="F75" s="82"/>
    </row>
    <row r="76" spans="1:6" ht="15.75" thickBot="1" x14ac:dyDescent="0.3">
      <c r="A76" s="32" t="s">
        <v>48</v>
      </c>
      <c r="B76" s="45">
        <v>24</v>
      </c>
      <c r="C76" s="89"/>
      <c r="D76" s="83"/>
      <c r="E76" s="84"/>
      <c r="F76" s="85"/>
    </row>
    <row r="77" spans="1:6" ht="15.75" thickBot="1" x14ac:dyDescent="0.3">
      <c r="A77" s="33" t="s">
        <v>1</v>
      </c>
      <c r="B77" s="49" t="s">
        <v>1</v>
      </c>
      <c r="C77" s="49"/>
      <c r="D77" s="90"/>
      <c r="E77" s="90"/>
      <c r="F77" s="90"/>
    </row>
    <row r="78" spans="1:6" ht="15.75" thickBot="1" x14ac:dyDescent="0.3">
      <c r="A78" s="32" t="s">
        <v>58</v>
      </c>
      <c r="B78" s="45" t="s">
        <v>605</v>
      </c>
      <c r="C78" s="89"/>
      <c r="D78" s="78" t="s">
        <v>1</v>
      </c>
      <c r="E78" s="79"/>
      <c r="F78" s="80"/>
    </row>
    <row r="79" spans="1:6" ht="15.75" thickBot="1" x14ac:dyDescent="0.3">
      <c r="A79" s="31" t="s">
        <v>44</v>
      </c>
      <c r="B79" s="53" t="s">
        <v>45</v>
      </c>
      <c r="C79" s="53"/>
      <c r="D79" s="91" t="s">
        <v>46</v>
      </c>
      <c r="E79" s="91"/>
      <c r="F79" s="91"/>
    </row>
    <row r="80" spans="1:6" x14ac:dyDescent="0.25">
      <c r="A80" s="12" t="s">
        <v>121</v>
      </c>
      <c r="B80" s="45"/>
      <c r="C80" s="89"/>
      <c r="D80" s="86"/>
      <c r="E80" s="87"/>
      <c r="F80" s="88"/>
    </row>
    <row r="81" spans="1:6" x14ac:dyDescent="0.25">
      <c r="A81" s="32" t="s">
        <v>47</v>
      </c>
      <c r="B81" s="45">
        <v>2</v>
      </c>
      <c r="C81" s="89"/>
      <c r="D81" s="81">
        <f>B81</f>
        <v>2</v>
      </c>
      <c r="E81" s="58"/>
      <c r="F81" s="82"/>
    </row>
    <row r="82" spans="1:6" ht="15.75" thickBot="1" x14ac:dyDescent="0.3">
      <c r="A82" s="32" t="s">
        <v>48</v>
      </c>
      <c r="B82" s="45">
        <v>15</v>
      </c>
      <c r="C82" s="89"/>
      <c r="D82" s="83"/>
      <c r="E82" s="84"/>
      <c r="F82" s="85"/>
    </row>
    <row r="83" spans="1:6" ht="15.75" thickBot="1" x14ac:dyDescent="0.3">
      <c r="A83" s="33" t="s">
        <v>1</v>
      </c>
      <c r="B83" s="49" t="s">
        <v>1</v>
      </c>
      <c r="C83" s="49"/>
      <c r="D83" s="90"/>
      <c r="E83" s="90"/>
      <c r="F83" s="90"/>
    </row>
    <row r="84" spans="1:6" ht="15.75" thickBot="1" x14ac:dyDescent="0.3">
      <c r="A84" s="32" t="s">
        <v>58</v>
      </c>
      <c r="B84" s="45" t="s">
        <v>606</v>
      </c>
      <c r="C84" s="89"/>
      <c r="D84" s="78" t="s">
        <v>1</v>
      </c>
      <c r="E84" s="79"/>
      <c r="F84" s="80"/>
    </row>
    <row r="85" spans="1:6" ht="15.75" thickBot="1" x14ac:dyDescent="0.3">
      <c r="A85" s="31" t="s">
        <v>44</v>
      </c>
      <c r="B85" s="53" t="s">
        <v>45</v>
      </c>
      <c r="C85" s="53"/>
      <c r="D85" s="91" t="s">
        <v>46</v>
      </c>
      <c r="E85" s="91"/>
      <c r="F85" s="91"/>
    </row>
    <row r="86" spans="1:6" x14ac:dyDescent="0.25">
      <c r="A86" s="12" t="s">
        <v>122</v>
      </c>
      <c r="B86" s="45"/>
      <c r="C86" s="89"/>
      <c r="D86" s="86"/>
      <c r="E86" s="87"/>
      <c r="F86" s="88"/>
    </row>
    <row r="87" spans="1:6" x14ac:dyDescent="0.25">
      <c r="A87" s="32" t="s">
        <v>47</v>
      </c>
      <c r="B87" s="45">
        <v>12</v>
      </c>
      <c r="C87" s="89"/>
      <c r="D87" s="81">
        <f>B87</f>
        <v>12</v>
      </c>
      <c r="E87" s="58"/>
      <c r="F87" s="82"/>
    </row>
    <row r="88" spans="1:6" ht="15.75" thickBot="1" x14ac:dyDescent="0.3">
      <c r="A88" s="32" t="s">
        <v>48</v>
      </c>
      <c r="B88" s="45">
        <v>115</v>
      </c>
      <c r="C88" s="89"/>
      <c r="D88" s="83"/>
      <c r="E88" s="84"/>
      <c r="F88" s="85"/>
    </row>
    <row r="89" spans="1:6" ht="15.75" thickBot="1" x14ac:dyDescent="0.3">
      <c r="A89" s="33" t="s">
        <v>1</v>
      </c>
      <c r="B89" s="49" t="s">
        <v>1</v>
      </c>
      <c r="C89" s="49"/>
      <c r="D89" s="49"/>
      <c r="E89" s="49"/>
      <c r="F89" s="49"/>
    </row>
    <row r="90" spans="1:6" ht="50.25" customHeight="1" thickBot="1" x14ac:dyDescent="0.3">
      <c r="A90" s="32" t="s">
        <v>58</v>
      </c>
      <c r="B90" s="45" t="s">
        <v>607</v>
      </c>
      <c r="C90" s="45"/>
      <c r="D90" s="78" t="s">
        <v>1</v>
      </c>
      <c r="E90" s="79"/>
      <c r="F90" s="80"/>
    </row>
    <row r="91" spans="1:6" ht="15.75" thickBot="1" x14ac:dyDescent="0.3">
      <c r="A91" s="31" t="s">
        <v>44</v>
      </c>
      <c r="B91" s="53" t="s">
        <v>45</v>
      </c>
      <c r="C91" s="53"/>
      <c r="D91" s="53" t="s">
        <v>46</v>
      </c>
      <c r="E91" s="53"/>
      <c r="F91" s="53"/>
    </row>
    <row r="92" spans="1:6" x14ac:dyDescent="0.25">
      <c r="A92" s="12" t="s">
        <v>570</v>
      </c>
      <c r="B92" s="45"/>
      <c r="C92" s="45"/>
      <c r="D92" s="86"/>
      <c r="E92" s="87"/>
      <c r="F92" s="88"/>
    </row>
    <row r="93" spans="1:6" x14ac:dyDescent="0.25">
      <c r="A93" s="32" t="s">
        <v>47</v>
      </c>
      <c r="B93" s="45">
        <v>10</v>
      </c>
      <c r="C93" s="45"/>
      <c r="D93" s="81">
        <f>B93</f>
        <v>10</v>
      </c>
      <c r="E93" s="58"/>
      <c r="F93" s="82"/>
    </row>
    <row r="94" spans="1:6" ht="15.75" thickBot="1" x14ac:dyDescent="0.3">
      <c r="A94" s="32" t="s">
        <v>48</v>
      </c>
      <c r="B94" s="45">
        <v>19</v>
      </c>
      <c r="C94" s="45"/>
      <c r="D94" s="83"/>
      <c r="E94" s="84"/>
      <c r="F94" s="85"/>
    </row>
    <row r="95" spans="1:6" ht="15.75" thickBot="1" x14ac:dyDescent="0.3">
      <c r="A95" s="33" t="s">
        <v>1</v>
      </c>
      <c r="B95" s="49" t="s">
        <v>1</v>
      </c>
      <c r="C95" s="49"/>
      <c r="D95" s="49"/>
      <c r="E95" s="49"/>
      <c r="F95" s="49"/>
    </row>
    <row r="96" spans="1:6" ht="15.75" thickBot="1" x14ac:dyDescent="0.3">
      <c r="A96" s="32" t="s">
        <v>58</v>
      </c>
      <c r="B96" s="45" t="s">
        <v>608</v>
      </c>
      <c r="C96" s="45"/>
      <c r="D96" s="78" t="s">
        <v>1</v>
      </c>
      <c r="E96" s="79"/>
      <c r="F96" s="80"/>
    </row>
    <row r="97" spans="1:6" ht="15.75" thickBot="1" x14ac:dyDescent="0.3">
      <c r="A97" s="31" t="s">
        <v>44</v>
      </c>
      <c r="B97" s="53" t="s">
        <v>45</v>
      </c>
      <c r="C97" s="53"/>
      <c r="D97" s="53" t="s">
        <v>46</v>
      </c>
      <c r="E97" s="53"/>
      <c r="F97" s="53"/>
    </row>
    <row r="98" spans="1:6" x14ac:dyDescent="0.25">
      <c r="A98" s="12" t="s">
        <v>571</v>
      </c>
      <c r="B98" s="45"/>
      <c r="C98" s="45"/>
      <c r="D98" s="86"/>
      <c r="E98" s="87"/>
      <c r="F98" s="88"/>
    </row>
    <row r="99" spans="1:6" x14ac:dyDescent="0.25">
      <c r="A99" s="32" t="s">
        <v>47</v>
      </c>
      <c r="B99" s="45">
        <v>37</v>
      </c>
      <c r="C99" s="45"/>
      <c r="D99" s="81">
        <f>B99</f>
        <v>37</v>
      </c>
      <c r="E99" s="58"/>
      <c r="F99" s="82"/>
    </row>
    <row r="100" spans="1:6" ht="15.75" thickBot="1" x14ac:dyDescent="0.3">
      <c r="A100" s="32" t="s">
        <v>48</v>
      </c>
      <c r="B100" s="45">
        <v>12</v>
      </c>
      <c r="C100" s="45"/>
      <c r="D100" s="83"/>
      <c r="E100" s="84"/>
      <c r="F100" s="85"/>
    </row>
    <row r="101" spans="1:6" ht="15.75" thickBot="1" x14ac:dyDescent="0.3">
      <c r="A101" s="33" t="s">
        <v>1</v>
      </c>
      <c r="B101" s="49" t="s">
        <v>1</v>
      </c>
      <c r="C101" s="49"/>
      <c r="D101" s="49"/>
      <c r="E101" s="49"/>
      <c r="F101" s="49"/>
    </row>
    <row r="102" spans="1:6" ht="15.75" thickBot="1" x14ac:dyDescent="0.3">
      <c r="A102" s="32" t="s">
        <v>58</v>
      </c>
      <c r="B102" s="45" t="s">
        <v>609</v>
      </c>
      <c r="C102" s="45"/>
      <c r="D102" s="78" t="s">
        <v>1</v>
      </c>
      <c r="E102" s="79"/>
      <c r="F102" s="80"/>
    </row>
    <row r="103" spans="1:6" ht="15.75" thickBot="1" x14ac:dyDescent="0.3">
      <c r="A103" s="31" t="s">
        <v>44</v>
      </c>
      <c r="B103" s="53" t="s">
        <v>45</v>
      </c>
      <c r="C103" s="53"/>
      <c r="D103" s="53" t="s">
        <v>46</v>
      </c>
      <c r="E103" s="53"/>
      <c r="F103" s="53"/>
    </row>
    <row r="104" spans="1:6" x14ac:dyDescent="0.25">
      <c r="A104" s="12" t="s">
        <v>572</v>
      </c>
      <c r="B104" s="45"/>
      <c r="C104" s="45"/>
      <c r="D104" s="86"/>
      <c r="E104" s="87"/>
      <c r="F104" s="88"/>
    </row>
    <row r="105" spans="1:6" x14ac:dyDescent="0.25">
      <c r="A105" s="32" t="s">
        <v>47</v>
      </c>
      <c r="B105" s="45">
        <v>5</v>
      </c>
      <c r="C105" s="45"/>
      <c r="D105" s="81">
        <f>B105</f>
        <v>5</v>
      </c>
      <c r="E105" s="58"/>
      <c r="F105" s="82"/>
    </row>
    <row r="106" spans="1:6" ht="15.75" thickBot="1" x14ac:dyDescent="0.3">
      <c r="A106" s="32" t="s">
        <v>48</v>
      </c>
      <c r="B106" s="45">
        <v>62</v>
      </c>
      <c r="C106" s="45"/>
      <c r="D106" s="83"/>
      <c r="E106" s="84"/>
      <c r="F106" s="85"/>
    </row>
    <row r="107" spans="1:6" ht="15.75" thickBot="1" x14ac:dyDescent="0.3">
      <c r="A107" s="33" t="s">
        <v>1</v>
      </c>
      <c r="B107" s="49" t="s">
        <v>1</v>
      </c>
      <c r="C107" s="49"/>
      <c r="D107" s="49"/>
      <c r="E107" s="49"/>
      <c r="F107" s="49"/>
    </row>
    <row r="108" spans="1:6" ht="15.75" thickBot="1" x14ac:dyDescent="0.3">
      <c r="A108" s="32" t="s">
        <v>58</v>
      </c>
      <c r="B108" s="45" t="s">
        <v>610</v>
      </c>
      <c r="C108" s="45"/>
      <c r="D108" s="78" t="s">
        <v>1</v>
      </c>
      <c r="E108" s="79"/>
      <c r="F108" s="80"/>
    </row>
    <row r="109" spans="1:6" ht="15.75" thickBot="1" x14ac:dyDescent="0.3">
      <c r="A109" s="31" t="s">
        <v>44</v>
      </c>
      <c r="B109" s="53" t="s">
        <v>45</v>
      </c>
      <c r="C109" s="53"/>
      <c r="D109" s="53" t="s">
        <v>46</v>
      </c>
      <c r="E109" s="53"/>
      <c r="F109" s="53"/>
    </row>
    <row r="110" spans="1:6" x14ac:dyDescent="0.25">
      <c r="A110" s="12" t="s">
        <v>572</v>
      </c>
      <c r="B110" s="45"/>
      <c r="C110" s="45"/>
      <c r="D110" s="86"/>
      <c r="E110" s="87"/>
      <c r="F110" s="88"/>
    </row>
    <row r="111" spans="1:6" x14ac:dyDescent="0.25">
      <c r="A111" s="32" t="s">
        <v>47</v>
      </c>
      <c r="B111" s="45">
        <v>4</v>
      </c>
      <c r="C111" s="45"/>
      <c r="D111" s="81">
        <f>B111</f>
        <v>4</v>
      </c>
      <c r="E111" s="58"/>
      <c r="F111" s="82"/>
    </row>
    <row r="112" spans="1:6" ht="15.75" thickBot="1" x14ac:dyDescent="0.3">
      <c r="A112" s="32" t="s">
        <v>48</v>
      </c>
      <c r="B112" s="45">
        <v>62</v>
      </c>
      <c r="C112" s="45"/>
      <c r="D112" s="83"/>
      <c r="E112" s="84"/>
      <c r="F112" s="85"/>
    </row>
    <row r="113" spans="1:6" ht="15.75" thickBot="1" x14ac:dyDescent="0.3">
      <c r="A113" s="33" t="s">
        <v>1</v>
      </c>
      <c r="B113" s="49" t="s">
        <v>1</v>
      </c>
      <c r="C113" s="49"/>
      <c r="D113" s="49"/>
      <c r="E113" s="49"/>
      <c r="F113" s="49"/>
    </row>
    <row r="114" spans="1:6" ht="15.75" thickBot="1" x14ac:dyDescent="0.3">
      <c r="A114" s="32" t="s">
        <v>58</v>
      </c>
      <c r="B114" s="45" t="s">
        <v>611</v>
      </c>
      <c r="C114" s="45"/>
      <c r="D114" s="78" t="s">
        <v>1</v>
      </c>
      <c r="E114" s="79"/>
      <c r="F114" s="80"/>
    </row>
    <row r="115" spans="1:6" ht="15.75" thickBot="1" x14ac:dyDescent="0.3">
      <c r="A115" s="31" t="s">
        <v>44</v>
      </c>
      <c r="B115" s="53" t="s">
        <v>45</v>
      </c>
      <c r="C115" s="53"/>
      <c r="D115" s="53" t="s">
        <v>46</v>
      </c>
      <c r="E115" s="53"/>
      <c r="F115" s="53"/>
    </row>
    <row r="116" spans="1:6" x14ac:dyDescent="0.25">
      <c r="A116" s="12" t="s">
        <v>572</v>
      </c>
      <c r="B116" s="45"/>
      <c r="C116" s="45"/>
      <c r="D116" s="86"/>
      <c r="E116" s="87"/>
      <c r="F116" s="88"/>
    </row>
    <row r="117" spans="1:6" x14ac:dyDescent="0.25">
      <c r="A117" s="32" t="s">
        <v>47</v>
      </c>
      <c r="B117" s="45">
        <v>4</v>
      </c>
      <c r="C117" s="45"/>
      <c r="D117" s="81">
        <f>B117</f>
        <v>4</v>
      </c>
      <c r="E117" s="58"/>
      <c r="F117" s="82"/>
    </row>
    <row r="118" spans="1:6" ht="15.75" thickBot="1" x14ac:dyDescent="0.3">
      <c r="A118" s="32" t="s">
        <v>48</v>
      </c>
      <c r="B118" s="45">
        <v>62</v>
      </c>
      <c r="C118" s="45"/>
      <c r="D118" s="83"/>
      <c r="E118" s="84"/>
      <c r="F118" s="85"/>
    </row>
    <row r="119" spans="1:6" ht="15.75" thickBot="1" x14ac:dyDescent="0.3">
      <c r="A119" s="33" t="s">
        <v>1</v>
      </c>
      <c r="B119" s="49" t="s">
        <v>1</v>
      </c>
      <c r="C119" s="49"/>
      <c r="D119" s="49"/>
      <c r="E119" s="49"/>
      <c r="F119" s="49"/>
    </row>
    <row r="120" spans="1:6" ht="15.75" thickBot="1" x14ac:dyDescent="0.3">
      <c r="A120" s="32" t="s">
        <v>58</v>
      </c>
      <c r="B120" s="45" t="s">
        <v>612</v>
      </c>
      <c r="C120" s="45"/>
      <c r="D120" s="78" t="s">
        <v>1</v>
      </c>
      <c r="E120" s="79"/>
      <c r="F120" s="80"/>
    </row>
    <row r="121" spans="1:6" ht="15.75" thickBot="1" x14ac:dyDescent="0.3">
      <c r="A121" s="31" t="s">
        <v>44</v>
      </c>
      <c r="B121" s="53" t="s">
        <v>45</v>
      </c>
      <c r="C121" s="53"/>
      <c r="D121" s="53" t="s">
        <v>46</v>
      </c>
      <c r="E121" s="53"/>
      <c r="F121" s="53"/>
    </row>
    <row r="122" spans="1:6" x14ac:dyDescent="0.25">
      <c r="A122" s="12" t="s">
        <v>573</v>
      </c>
      <c r="B122" s="45"/>
      <c r="C122" s="45"/>
      <c r="D122" s="86"/>
      <c r="E122" s="87"/>
      <c r="F122" s="88"/>
    </row>
    <row r="123" spans="1:6" x14ac:dyDescent="0.25">
      <c r="A123" s="32" t="s">
        <v>47</v>
      </c>
      <c r="B123" s="45">
        <v>2</v>
      </c>
      <c r="C123" s="45"/>
      <c r="D123" s="81">
        <f>B123</f>
        <v>2</v>
      </c>
      <c r="E123" s="58"/>
      <c r="F123" s="82"/>
    </row>
    <row r="124" spans="1:6" ht="15.75" thickBot="1" x14ac:dyDescent="0.3">
      <c r="A124" s="32" t="s">
        <v>48</v>
      </c>
      <c r="B124" s="45">
        <v>60</v>
      </c>
      <c r="C124" s="45"/>
      <c r="D124" s="83"/>
      <c r="E124" s="84"/>
      <c r="F124" s="85"/>
    </row>
    <row r="125" spans="1:6" ht="15.75" thickBot="1" x14ac:dyDescent="0.3">
      <c r="A125" s="33" t="s">
        <v>1</v>
      </c>
      <c r="B125" s="49" t="s">
        <v>1</v>
      </c>
      <c r="C125" s="49"/>
      <c r="D125" s="49"/>
      <c r="E125" s="49"/>
      <c r="F125" s="49"/>
    </row>
    <row r="126" spans="1:6" ht="15.75" thickBot="1" x14ac:dyDescent="0.3">
      <c r="A126" s="32" t="s">
        <v>58</v>
      </c>
      <c r="B126" s="45" t="s">
        <v>613</v>
      </c>
      <c r="C126" s="45"/>
      <c r="D126" s="78" t="s">
        <v>1</v>
      </c>
      <c r="E126" s="79"/>
      <c r="F126" s="80"/>
    </row>
    <row r="127" spans="1:6" ht="15.75" thickBot="1" x14ac:dyDescent="0.3">
      <c r="A127" s="31" t="s">
        <v>44</v>
      </c>
      <c r="B127" s="53" t="s">
        <v>45</v>
      </c>
      <c r="C127" s="53"/>
      <c r="D127" s="53" t="s">
        <v>46</v>
      </c>
      <c r="E127" s="53"/>
      <c r="F127" s="53"/>
    </row>
    <row r="128" spans="1:6" x14ac:dyDescent="0.25">
      <c r="A128" s="12" t="s">
        <v>614</v>
      </c>
      <c r="B128" s="45"/>
      <c r="C128" s="45"/>
      <c r="D128" s="86"/>
      <c r="E128" s="87"/>
      <c r="F128" s="88"/>
    </row>
    <row r="129" spans="1:6" x14ac:dyDescent="0.25">
      <c r="A129" s="32" t="s">
        <v>47</v>
      </c>
      <c r="B129" s="45">
        <v>2</v>
      </c>
      <c r="C129" s="45"/>
      <c r="D129" s="81">
        <f>B129</f>
        <v>2</v>
      </c>
      <c r="E129" s="58"/>
      <c r="F129" s="82"/>
    </row>
    <row r="130" spans="1:6" ht="15.75" thickBot="1" x14ac:dyDescent="0.3">
      <c r="A130" s="32" t="s">
        <v>48</v>
      </c>
      <c r="B130" s="45">
        <v>25</v>
      </c>
      <c r="C130" s="45"/>
      <c r="D130" s="83"/>
      <c r="E130" s="84"/>
      <c r="F130" s="85"/>
    </row>
    <row r="131" spans="1:6" ht="15.75" thickBot="1" x14ac:dyDescent="0.3">
      <c r="A131" s="33" t="s">
        <v>1</v>
      </c>
      <c r="B131" s="49"/>
      <c r="C131" s="49"/>
      <c r="D131" s="49"/>
      <c r="E131" s="49"/>
      <c r="F131" s="49"/>
    </row>
    <row r="132" spans="1:6" ht="15.75" thickBot="1" x14ac:dyDescent="0.3">
      <c r="A132" s="32" t="s">
        <v>58</v>
      </c>
      <c r="B132" s="45" t="s">
        <v>615</v>
      </c>
      <c r="C132" s="45"/>
      <c r="D132" s="78" t="s">
        <v>1</v>
      </c>
      <c r="E132" s="79"/>
      <c r="F132" s="80"/>
    </row>
    <row r="133" spans="1:6" ht="15.75" thickBot="1" x14ac:dyDescent="0.3">
      <c r="A133" s="31" t="s">
        <v>44</v>
      </c>
      <c r="B133" s="53" t="s">
        <v>45</v>
      </c>
      <c r="C133" s="53"/>
      <c r="D133" s="53" t="s">
        <v>46</v>
      </c>
      <c r="E133" s="53"/>
      <c r="F133" s="53"/>
    </row>
    <row r="134" spans="1:6" x14ac:dyDescent="0.25">
      <c r="A134" s="12" t="s">
        <v>616</v>
      </c>
      <c r="B134" s="45"/>
      <c r="C134" s="45"/>
      <c r="D134" s="86"/>
      <c r="E134" s="87"/>
      <c r="F134" s="88"/>
    </row>
    <row r="135" spans="1:6" x14ac:dyDescent="0.25">
      <c r="A135" s="32" t="s">
        <v>47</v>
      </c>
      <c r="B135" s="45">
        <v>1</v>
      </c>
      <c r="C135" s="45"/>
      <c r="D135" s="81">
        <f>B135</f>
        <v>1</v>
      </c>
      <c r="E135" s="58"/>
      <c r="F135" s="82"/>
    </row>
    <row r="136" spans="1:6" ht="15.75" thickBot="1" x14ac:dyDescent="0.3">
      <c r="A136" s="32" t="s">
        <v>48</v>
      </c>
      <c r="B136" s="45">
        <v>545</v>
      </c>
      <c r="C136" s="45"/>
      <c r="D136" s="83"/>
      <c r="E136" s="84"/>
      <c r="F136" s="85"/>
    </row>
    <row r="137" spans="1:6" ht="15.75" thickBot="1" x14ac:dyDescent="0.3">
      <c r="A137" s="33" t="s">
        <v>1</v>
      </c>
      <c r="B137" s="49" t="s">
        <v>1</v>
      </c>
      <c r="C137" s="49"/>
      <c r="D137" s="49"/>
      <c r="E137" s="49"/>
      <c r="F137" s="49"/>
    </row>
    <row r="138" spans="1:6" ht="15.75" thickBot="1" x14ac:dyDescent="0.3">
      <c r="A138" s="32" t="s">
        <v>58</v>
      </c>
      <c r="B138" s="45" t="s">
        <v>617</v>
      </c>
      <c r="C138" s="45"/>
      <c r="D138" s="78" t="s">
        <v>1</v>
      </c>
      <c r="E138" s="79"/>
      <c r="F138" s="80"/>
    </row>
    <row r="139" spans="1:6" ht="15.75" thickBot="1" x14ac:dyDescent="0.3">
      <c r="A139" s="31" t="s">
        <v>44</v>
      </c>
      <c r="B139" s="53" t="s">
        <v>45</v>
      </c>
      <c r="C139" s="53"/>
      <c r="D139" s="53" t="s">
        <v>46</v>
      </c>
      <c r="E139" s="53"/>
      <c r="F139" s="53"/>
    </row>
    <row r="140" spans="1:6" x14ac:dyDescent="0.25">
      <c r="A140" s="12" t="s">
        <v>574</v>
      </c>
      <c r="B140" s="45"/>
      <c r="C140" s="45"/>
      <c r="D140" s="86"/>
      <c r="E140" s="87"/>
      <c r="F140" s="88"/>
    </row>
    <row r="141" spans="1:6" x14ac:dyDescent="0.25">
      <c r="A141" s="32" t="s">
        <v>47</v>
      </c>
      <c r="B141" s="45">
        <v>25</v>
      </c>
      <c r="C141" s="45"/>
      <c r="D141" s="81">
        <f>B141</f>
        <v>25</v>
      </c>
      <c r="E141" s="58"/>
      <c r="F141" s="82"/>
    </row>
    <row r="142" spans="1:6" ht="15.75" thickBot="1" x14ac:dyDescent="0.3">
      <c r="A142" s="32" t="s">
        <v>48</v>
      </c>
      <c r="B142" s="45">
        <v>5</v>
      </c>
      <c r="C142" s="45"/>
      <c r="D142" s="83"/>
      <c r="E142" s="84"/>
      <c r="F142" s="85"/>
    </row>
    <row r="143" spans="1:6" ht="15.75" thickBot="1" x14ac:dyDescent="0.3">
      <c r="A143" s="33" t="s">
        <v>1</v>
      </c>
      <c r="B143" s="49" t="s">
        <v>1</v>
      </c>
      <c r="C143" s="49"/>
      <c r="D143" s="49"/>
      <c r="E143" s="49"/>
      <c r="F143" s="49"/>
    </row>
    <row r="144" spans="1:6" ht="15.75" thickBot="1" x14ac:dyDescent="0.3">
      <c r="A144" s="32" t="s">
        <v>58</v>
      </c>
      <c r="B144" s="45" t="s">
        <v>618</v>
      </c>
      <c r="C144" s="45"/>
      <c r="D144" s="78" t="s">
        <v>1</v>
      </c>
      <c r="E144" s="79"/>
      <c r="F144" s="80"/>
    </row>
    <row r="145" spans="1:6" ht="15.75" thickBot="1" x14ac:dyDescent="0.3">
      <c r="A145" s="31" t="s">
        <v>44</v>
      </c>
      <c r="B145" s="53" t="s">
        <v>45</v>
      </c>
      <c r="C145" s="53"/>
      <c r="D145" s="53" t="s">
        <v>46</v>
      </c>
      <c r="E145" s="53"/>
      <c r="F145" s="53"/>
    </row>
    <row r="146" spans="1:6" x14ac:dyDescent="0.25">
      <c r="A146" s="12" t="s">
        <v>575</v>
      </c>
      <c r="B146" s="45"/>
      <c r="C146" s="45"/>
      <c r="D146" s="86"/>
      <c r="E146" s="87"/>
      <c r="F146" s="88"/>
    </row>
    <row r="147" spans="1:6" x14ac:dyDescent="0.25">
      <c r="A147" s="32" t="s">
        <v>47</v>
      </c>
      <c r="B147" s="45">
        <v>5</v>
      </c>
      <c r="C147" s="45"/>
      <c r="D147" s="81">
        <f>B147</f>
        <v>5</v>
      </c>
      <c r="E147" s="58"/>
      <c r="F147" s="82"/>
    </row>
    <row r="148" spans="1:6" ht="15.75" thickBot="1" x14ac:dyDescent="0.3">
      <c r="A148" s="32" t="s">
        <v>48</v>
      </c>
      <c r="B148" s="45">
        <v>13</v>
      </c>
      <c r="C148" s="45"/>
      <c r="D148" s="83"/>
      <c r="E148" s="84"/>
      <c r="F148" s="85"/>
    </row>
    <row r="149" spans="1:6" ht="15.75" thickBot="1" x14ac:dyDescent="0.3">
      <c r="A149" s="33" t="s">
        <v>1</v>
      </c>
      <c r="B149" s="49" t="s">
        <v>1</v>
      </c>
      <c r="C149" s="49"/>
      <c r="D149" s="49"/>
      <c r="E149" s="49"/>
      <c r="F149" s="49"/>
    </row>
    <row r="150" spans="1:6" ht="15.75" thickBot="1" x14ac:dyDescent="0.3">
      <c r="A150" s="32" t="s">
        <v>58</v>
      </c>
      <c r="B150" s="45" t="s">
        <v>619</v>
      </c>
      <c r="C150" s="45"/>
      <c r="D150" s="78" t="s">
        <v>1</v>
      </c>
      <c r="E150" s="79"/>
      <c r="F150" s="80"/>
    </row>
    <row r="151" spans="1:6" ht="15.75" thickBot="1" x14ac:dyDescent="0.3">
      <c r="A151" s="31" t="s">
        <v>44</v>
      </c>
      <c r="B151" s="53" t="s">
        <v>45</v>
      </c>
      <c r="C151" s="53"/>
      <c r="D151" s="53" t="s">
        <v>46</v>
      </c>
      <c r="E151" s="53"/>
      <c r="F151" s="53"/>
    </row>
    <row r="152" spans="1:6" x14ac:dyDescent="0.25">
      <c r="A152" s="12" t="s">
        <v>578</v>
      </c>
      <c r="B152" s="45"/>
      <c r="C152" s="45"/>
      <c r="D152" s="86"/>
      <c r="E152" s="87"/>
      <c r="F152" s="88"/>
    </row>
    <row r="153" spans="1:6" x14ac:dyDescent="0.25">
      <c r="A153" s="32" t="s">
        <v>47</v>
      </c>
      <c r="B153" s="45">
        <v>1</v>
      </c>
      <c r="C153" s="45"/>
      <c r="D153" s="81">
        <f>B153</f>
        <v>1</v>
      </c>
      <c r="E153" s="58"/>
      <c r="F153" s="82"/>
    </row>
    <row r="154" spans="1:6" ht="15.75" thickBot="1" x14ac:dyDescent="0.3">
      <c r="A154" s="32" t="s">
        <v>48</v>
      </c>
      <c r="B154" s="45">
        <v>256</v>
      </c>
      <c r="C154" s="45"/>
      <c r="D154" s="83"/>
      <c r="E154" s="84"/>
      <c r="F154" s="85"/>
    </row>
    <row r="155" spans="1:6" ht="15.75" thickBot="1" x14ac:dyDescent="0.3">
      <c r="A155" s="33" t="s">
        <v>1</v>
      </c>
      <c r="B155" s="49" t="s">
        <v>1</v>
      </c>
      <c r="C155" s="49"/>
      <c r="D155" s="49"/>
      <c r="E155" s="49"/>
      <c r="F155" s="49"/>
    </row>
    <row r="156" spans="1:6" ht="15.75" thickBot="1" x14ac:dyDescent="0.3">
      <c r="A156" s="32" t="s">
        <v>58</v>
      </c>
      <c r="B156" s="45" t="s">
        <v>620</v>
      </c>
      <c r="C156" s="45"/>
      <c r="D156" s="78" t="s">
        <v>1</v>
      </c>
      <c r="E156" s="79"/>
      <c r="F156" s="80"/>
    </row>
    <row r="157" spans="1:6" ht="15.75" thickBot="1" x14ac:dyDescent="0.3">
      <c r="A157" s="31" t="s">
        <v>44</v>
      </c>
      <c r="B157" s="53" t="s">
        <v>45</v>
      </c>
      <c r="C157" s="53"/>
      <c r="D157" s="53" t="s">
        <v>46</v>
      </c>
      <c r="E157" s="53"/>
      <c r="F157" s="53"/>
    </row>
    <row r="158" spans="1:6" x14ac:dyDescent="0.25">
      <c r="A158" s="12" t="s">
        <v>579</v>
      </c>
      <c r="B158" s="45"/>
      <c r="C158" s="45"/>
      <c r="D158" s="86"/>
      <c r="E158" s="87"/>
      <c r="F158" s="88"/>
    </row>
    <row r="159" spans="1:6" x14ac:dyDescent="0.25">
      <c r="A159" s="32" t="s">
        <v>47</v>
      </c>
      <c r="B159" s="45">
        <v>40</v>
      </c>
      <c r="C159" s="45"/>
      <c r="D159" s="81">
        <f>B159</f>
        <v>40</v>
      </c>
      <c r="E159" s="58"/>
      <c r="F159" s="82"/>
    </row>
    <row r="160" spans="1:6" ht="15.75" thickBot="1" x14ac:dyDescent="0.3">
      <c r="A160" s="32" t="s">
        <v>48</v>
      </c>
      <c r="B160" s="45">
        <v>20</v>
      </c>
      <c r="C160" s="45"/>
      <c r="D160" s="83"/>
      <c r="E160" s="84"/>
      <c r="F160" s="85"/>
    </row>
    <row r="161" spans="1:6" ht="15.75" thickBot="1" x14ac:dyDescent="0.3">
      <c r="A161" s="33" t="s">
        <v>1</v>
      </c>
      <c r="B161" s="49" t="s">
        <v>1</v>
      </c>
      <c r="C161" s="49"/>
      <c r="D161" s="49"/>
      <c r="E161" s="49"/>
      <c r="F161" s="49"/>
    </row>
    <row r="162" spans="1:6" ht="15.75" thickBot="1" x14ac:dyDescent="0.3">
      <c r="A162" s="32" t="s">
        <v>58</v>
      </c>
      <c r="B162" s="45" t="s">
        <v>621</v>
      </c>
      <c r="C162" s="45"/>
      <c r="D162" s="78" t="s">
        <v>1</v>
      </c>
      <c r="E162" s="79"/>
      <c r="F162" s="80"/>
    </row>
    <row r="163" spans="1:6" ht="15.75" thickBot="1" x14ac:dyDescent="0.3">
      <c r="A163" s="31" t="s">
        <v>44</v>
      </c>
      <c r="B163" s="53" t="s">
        <v>45</v>
      </c>
      <c r="C163" s="53"/>
      <c r="D163" s="53" t="s">
        <v>46</v>
      </c>
      <c r="E163" s="53"/>
      <c r="F163" s="53"/>
    </row>
    <row r="164" spans="1:6" x14ac:dyDescent="0.25">
      <c r="A164" s="12" t="s">
        <v>580</v>
      </c>
      <c r="B164" s="45"/>
      <c r="C164" s="45"/>
      <c r="D164" s="86"/>
      <c r="E164" s="87"/>
      <c r="F164" s="88"/>
    </row>
    <row r="165" spans="1:6" x14ac:dyDescent="0.25">
      <c r="A165" s="32" t="s">
        <v>442</v>
      </c>
      <c r="B165" s="45">
        <v>2</v>
      </c>
      <c r="C165" s="45"/>
      <c r="D165" s="81">
        <f>B165</f>
        <v>2</v>
      </c>
      <c r="E165" s="58"/>
      <c r="F165" s="82"/>
    </row>
    <row r="166" spans="1:6" ht="15.75" thickBot="1" x14ac:dyDescent="0.3">
      <c r="A166" s="32" t="s">
        <v>443</v>
      </c>
      <c r="B166" s="45">
        <v>6</v>
      </c>
      <c r="C166" s="45"/>
      <c r="D166" s="83"/>
      <c r="E166" s="84"/>
      <c r="F166" s="85"/>
    </row>
    <row r="167" spans="1:6" ht="15.75" thickBot="1" x14ac:dyDescent="0.3">
      <c r="A167" s="33" t="s">
        <v>1</v>
      </c>
      <c r="B167" s="49" t="s">
        <v>1</v>
      </c>
      <c r="C167" s="49"/>
      <c r="D167" s="49"/>
      <c r="E167" s="49"/>
      <c r="F167" s="49"/>
    </row>
    <row r="168" spans="1:6" ht="15.75" thickBot="1" x14ac:dyDescent="0.3">
      <c r="A168" s="32" t="s">
        <v>58</v>
      </c>
      <c r="B168" s="45" t="s">
        <v>622</v>
      </c>
      <c r="C168" s="45"/>
      <c r="D168" s="78" t="s">
        <v>1</v>
      </c>
      <c r="E168" s="79"/>
      <c r="F168" s="80"/>
    </row>
    <row r="169" spans="1:6" ht="15.75" thickBot="1" x14ac:dyDescent="0.3">
      <c r="A169" s="31" t="s">
        <v>44</v>
      </c>
      <c r="B169" s="53" t="s">
        <v>45</v>
      </c>
      <c r="C169" s="53"/>
      <c r="D169" s="53" t="s">
        <v>46</v>
      </c>
      <c r="E169" s="53"/>
      <c r="F169" s="53"/>
    </row>
    <row r="170" spans="1:6" x14ac:dyDescent="0.25">
      <c r="A170" s="12" t="s">
        <v>129</v>
      </c>
      <c r="B170" s="45"/>
      <c r="C170" s="45"/>
      <c r="D170" s="86"/>
      <c r="E170" s="87"/>
      <c r="F170" s="88"/>
    </row>
    <row r="171" spans="1:6" x14ac:dyDescent="0.25">
      <c r="A171" s="32" t="s">
        <v>445</v>
      </c>
      <c r="B171" s="45">
        <v>2</v>
      </c>
      <c r="C171" s="45"/>
      <c r="D171" s="81">
        <f>B171</f>
        <v>2</v>
      </c>
      <c r="E171" s="58"/>
      <c r="F171" s="82"/>
    </row>
    <row r="172" spans="1:6" ht="15.75" thickBot="1" x14ac:dyDescent="0.3">
      <c r="A172" s="32" t="s">
        <v>443</v>
      </c>
      <c r="B172" s="45">
        <v>136</v>
      </c>
      <c r="C172" s="45"/>
      <c r="D172" s="83"/>
      <c r="E172" s="84"/>
      <c r="F172" s="85"/>
    </row>
    <row r="173" spans="1:6" ht="15.75" thickBot="1" x14ac:dyDescent="0.3">
      <c r="A173" s="33" t="s">
        <v>1</v>
      </c>
      <c r="B173" s="49" t="s">
        <v>1</v>
      </c>
      <c r="C173" s="49"/>
      <c r="D173" s="49"/>
      <c r="E173" s="49"/>
      <c r="F173" s="49"/>
    </row>
    <row r="174" spans="1:6" ht="15.75" thickBot="1" x14ac:dyDescent="0.3">
      <c r="A174" s="32" t="s">
        <v>58</v>
      </c>
      <c r="B174" s="45" t="s">
        <v>623</v>
      </c>
      <c r="C174" s="45"/>
      <c r="D174" s="78" t="s">
        <v>1</v>
      </c>
      <c r="E174" s="79"/>
      <c r="F174" s="80"/>
    </row>
    <row r="175" spans="1:6" ht="15.75" thickBot="1" x14ac:dyDescent="0.3">
      <c r="A175" s="31" t="s">
        <v>44</v>
      </c>
      <c r="B175" s="53" t="s">
        <v>45</v>
      </c>
      <c r="C175" s="53"/>
      <c r="D175" s="53" t="s">
        <v>46</v>
      </c>
      <c r="E175" s="53"/>
      <c r="F175" s="53"/>
    </row>
    <row r="176" spans="1:6" x14ac:dyDescent="0.25">
      <c r="A176" s="12" t="s">
        <v>131</v>
      </c>
      <c r="B176" s="45"/>
      <c r="C176" s="45"/>
      <c r="D176" s="86"/>
      <c r="E176" s="87"/>
      <c r="F176" s="88"/>
    </row>
    <row r="177" spans="1:6" x14ac:dyDescent="0.25">
      <c r="A177" s="32" t="s">
        <v>445</v>
      </c>
      <c r="B177" s="45">
        <v>15</v>
      </c>
      <c r="C177" s="45"/>
      <c r="D177" s="81">
        <f>B177</f>
        <v>15</v>
      </c>
      <c r="E177" s="58"/>
      <c r="F177" s="82"/>
    </row>
    <row r="178" spans="1:6" ht="15.75" thickBot="1" x14ac:dyDescent="0.3">
      <c r="A178" s="32" t="s">
        <v>443</v>
      </c>
      <c r="B178" s="45">
        <v>7</v>
      </c>
      <c r="C178" s="45"/>
      <c r="D178" s="83"/>
      <c r="E178" s="84"/>
      <c r="F178" s="85"/>
    </row>
    <row r="179" spans="1:6" ht="15.75" thickBot="1" x14ac:dyDescent="0.3">
      <c r="A179" s="33" t="s">
        <v>1</v>
      </c>
      <c r="B179" s="49" t="s">
        <v>1</v>
      </c>
      <c r="C179" s="49"/>
      <c r="D179" s="49"/>
      <c r="E179" s="49"/>
      <c r="F179" s="49"/>
    </row>
    <row r="180" spans="1:6" ht="15.75" thickBot="1" x14ac:dyDescent="0.3">
      <c r="A180" s="32" t="s">
        <v>58</v>
      </c>
      <c r="B180" s="45" t="s">
        <v>624</v>
      </c>
      <c r="C180" s="45"/>
      <c r="D180" s="78" t="s">
        <v>1</v>
      </c>
      <c r="E180" s="79"/>
      <c r="F180" s="80"/>
    </row>
    <row r="181" spans="1:6" ht="15.75" thickBot="1" x14ac:dyDescent="0.3">
      <c r="A181" s="31" t="s">
        <v>44</v>
      </c>
      <c r="B181" s="53" t="s">
        <v>45</v>
      </c>
      <c r="C181" s="53"/>
      <c r="D181" s="53" t="s">
        <v>46</v>
      </c>
      <c r="E181" s="53"/>
      <c r="F181" s="53"/>
    </row>
    <row r="182" spans="1:6" x14ac:dyDescent="0.25">
      <c r="A182" s="12" t="s">
        <v>132</v>
      </c>
      <c r="B182" s="45"/>
      <c r="C182" s="45"/>
      <c r="D182" s="86"/>
      <c r="E182" s="87"/>
      <c r="F182" s="88"/>
    </row>
    <row r="183" spans="1:6" x14ac:dyDescent="0.25">
      <c r="A183" s="32" t="s">
        <v>47</v>
      </c>
      <c r="B183" s="45">
        <v>6</v>
      </c>
      <c r="C183" s="45"/>
      <c r="D183" s="81">
        <f>B183</f>
        <v>6</v>
      </c>
      <c r="E183" s="58"/>
      <c r="F183" s="82"/>
    </row>
    <row r="184" spans="1:6" ht="15.75" thickBot="1" x14ac:dyDescent="0.3">
      <c r="A184" s="32" t="s">
        <v>48</v>
      </c>
      <c r="B184" s="45">
        <v>7</v>
      </c>
      <c r="C184" s="45"/>
      <c r="D184" s="83"/>
      <c r="E184" s="84"/>
      <c r="F184" s="85"/>
    </row>
    <row r="185" spans="1:6" ht="15.75" thickBot="1" x14ac:dyDescent="0.3">
      <c r="A185" s="33" t="s">
        <v>1</v>
      </c>
      <c r="B185" s="49" t="s">
        <v>1</v>
      </c>
      <c r="C185" s="49"/>
      <c r="D185" s="49"/>
      <c r="E185" s="49"/>
      <c r="F185" s="49"/>
    </row>
    <row r="186" spans="1:6" ht="15.75" thickBot="1" x14ac:dyDescent="0.3">
      <c r="A186" s="32" t="s">
        <v>58</v>
      </c>
      <c r="B186" s="45" t="s">
        <v>149</v>
      </c>
      <c r="C186" s="45"/>
      <c r="D186" s="78" t="s">
        <v>1</v>
      </c>
      <c r="E186" s="79"/>
      <c r="F186" s="80"/>
    </row>
    <row r="187" spans="1:6" ht="15.75" thickBot="1" x14ac:dyDescent="0.3">
      <c r="A187" s="31" t="s">
        <v>44</v>
      </c>
      <c r="B187" s="53" t="s">
        <v>45</v>
      </c>
      <c r="C187" s="53"/>
      <c r="D187" s="53" t="s">
        <v>46</v>
      </c>
      <c r="E187" s="53"/>
      <c r="F187" s="53"/>
    </row>
    <row r="188" spans="1:6" x14ac:dyDescent="0.25">
      <c r="A188" s="12" t="s">
        <v>133</v>
      </c>
      <c r="B188" s="45"/>
      <c r="C188" s="45"/>
      <c r="D188" s="86"/>
      <c r="E188" s="87"/>
      <c r="F188" s="88"/>
    </row>
    <row r="189" spans="1:6" x14ac:dyDescent="0.25">
      <c r="A189" s="32" t="s">
        <v>47</v>
      </c>
      <c r="B189" s="45">
        <v>2</v>
      </c>
      <c r="C189" s="45"/>
      <c r="D189" s="81">
        <f>B189</f>
        <v>2</v>
      </c>
      <c r="E189" s="58"/>
      <c r="F189" s="82"/>
    </row>
    <row r="190" spans="1:6" ht="15.75" thickBot="1" x14ac:dyDescent="0.3">
      <c r="A190" s="32" t="s">
        <v>48</v>
      </c>
      <c r="B190" s="45">
        <v>19</v>
      </c>
      <c r="C190" s="45"/>
      <c r="D190" s="83"/>
      <c r="E190" s="84"/>
      <c r="F190" s="85"/>
    </row>
    <row r="191" spans="1:6" ht="15.75" thickBot="1" x14ac:dyDescent="0.3">
      <c r="A191" s="33" t="s">
        <v>1</v>
      </c>
      <c r="B191" s="49" t="s">
        <v>1</v>
      </c>
      <c r="C191" s="49"/>
      <c r="D191" s="49"/>
      <c r="E191" s="49"/>
      <c r="F191" s="49"/>
    </row>
    <row r="192" spans="1:6" ht="15.75" thickBot="1" x14ac:dyDescent="0.3">
      <c r="A192" s="32" t="s">
        <v>58</v>
      </c>
      <c r="B192" s="45" t="s">
        <v>150</v>
      </c>
      <c r="C192" s="45"/>
      <c r="D192" s="78" t="s">
        <v>1</v>
      </c>
      <c r="E192" s="79"/>
      <c r="F192" s="80"/>
    </row>
    <row r="193" spans="1:6" ht="15.75" thickBot="1" x14ac:dyDescent="0.3">
      <c r="A193" s="31" t="s">
        <v>44</v>
      </c>
      <c r="B193" s="53" t="s">
        <v>45</v>
      </c>
      <c r="C193" s="53"/>
      <c r="D193" s="53" t="s">
        <v>46</v>
      </c>
      <c r="E193" s="53"/>
      <c r="F193" s="53"/>
    </row>
    <row r="194" spans="1:6" x14ac:dyDescent="0.25">
      <c r="A194" s="12" t="s">
        <v>581</v>
      </c>
      <c r="B194" s="45"/>
      <c r="C194" s="45"/>
      <c r="D194" s="86"/>
      <c r="E194" s="87"/>
      <c r="F194" s="88"/>
    </row>
    <row r="195" spans="1:6" x14ac:dyDescent="0.25">
      <c r="A195" s="32" t="s">
        <v>47</v>
      </c>
      <c r="B195" s="45">
        <v>2</v>
      </c>
      <c r="C195" s="45"/>
      <c r="D195" s="81">
        <f>B195</f>
        <v>2</v>
      </c>
      <c r="E195" s="58"/>
      <c r="F195" s="82"/>
    </row>
    <row r="196" spans="1:6" ht="15.75" thickBot="1" x14ac:dyDescent="0.3">
      <c r="A196" s="32" t="s">
        <v>48</v>
      </c>
      <c r="B196" s="45">
        <v>112</v>
      </c>
      <c r="C196" s="45"/>
      <c r="D196" s="83"/>
      <c r="E196" s="84"/>
      <c r="F196" s="85"/>
    </row>
    <row r="197" spans="1:6" ht="15.75" thickBot="1" x14ac:dyDescent="0.3">
      <c r="A197" s="33" t="s">
        <v>1</v>
      </c>
      <c r="B197" s="49" t="s">
        <v>1</v>
      </c>
      <c r="C197" s="49"/>
      <c r="D197" s="49"/>
      <c r="E197" s="49"/>
      <c r="F197" s="49"/>
    </row>
    <row r="198" spans="1:6" ht="15.75" thickBot="1" x14ac:dyDescent="0.3">
      <c r="A198" s="32" t="s">
        <v>58</v>
      </c>
      <c r="B198" s="45" t="s">
        <v>625</v>
      </c>
      <c r="C198" s="45"/>
      <c r="D198" s="78" t="s">
        <v>1</v>
      </c>
      <c r="E198" s="79"/>
      <c r="F198" s="80"/>
    </row>
    <row r="199" spans="1:6" ht="15.75" thickBot="1" x14ac:dyDescent="0.3">
      <c r="A199" s="31" t="s">
        <v>44</v>
      </c>
      <c r="B199" s="53" t="s">
        <v>45</v>
      </c>
      <c r="C199" s="53"/>
      <c r="D199" s="53" t="s">
        <v>46</v>
      </c>
      <c r="E199" s="53"/>
      <c r="F199" s="53"/>
    </row>
    <row r="200" spans="1:6" x14ac:dyDescent="0.25">
      <c r="A200" s="12" t="s">
        <v>582</v>
      </c>
      <c r="B200" s="45"/>
      <c r="C200" s="45"/>
      <c r="D200" s="86"/>
      <c r="E200" s="87"/>
      <c r="F200" s="88"/>
    </row>
    <row r="201" spans="1:6" x14ac:dyDescent="0.25">
      <c r="A201" s="32" t="s">
        <v>47</v>
      </c>
      <c r="B201" s="45">
        <v>1</v>
      </c>
      <c r="C201" s="45"/>
      <c r="D201" s="81">
        <f>B201</f>
        <v>1</v>
      </c>
      <c r="E201" s="58"/>
      <c r="F201" s="82"/>
    </row>
    <row r="202" spans="1:6" ht="15.75" thickBot="1" x14ac:dyDescent="0.3">
      <c r="A202" s="32" t="s">
        <v>48</v>
      </c>
      <c r="B202" s="45">
        <v>159</v>
      </c>
      <c r="C202" s="45"/>
      <c r="D202" s="83"/>
      <c r="E202" s="84"/>
      <c r="F202" s="85"/>
    </row>
    <row r="203" spans="1:6" ht="15.75" thickBot="1" x14ac:dyDescent="0.3">
      <c r="A203" s="33" t="s">
        <v>1</v>
      </c>
      <c r="B203" s="49" t="s">
        <v>1</v>
      </c>
      <c r="C203" s="49"/>
      <c r="D203" s="49"/>
      <c r="E203" s="49"/>
      <c r="F203" s="49"/>
    </row>
    <row r="204" spans="1:6" ht="33.75" customHeight="1" thickBot="1" x14ac:dyDescent="0.3">
      <c r="A204" s="32" t="s">
        <v>58</v>
      </c>
      <c r="B204" s="45" t="s">
        <v>626</v>
      </c>
      <c r="C204" s="45"/>
      <c r="D204" s="78" t="s">
        <v>1</v>
      </c>
      <c r="E204" s="79"/>
      <c r="F204" s="80"/>
    </row>
    <row r="205" spans="1:6" ht="15.75" thickBot="1" x14ac:dyDescent="0.3">
      <c r="A205" s="31" t="s">
        <v>44</v>
      </c>
      <c r="B205" s="53" t="s">
        <v>45</v>
      </c>
      <c r="C205" s="53"/>
      <c r="D205" s="53" t="s">
        <v>46</v>
      </c>
      <c r="E205" s="53"/>
      <c r="F205" s="53"/>
    </row>
    <row r="206" spans="1:6" x14ac:dyDescent="0.25">
      <c r="A206" s="12" t="s">
        <v>582</v>
      </c>
      <c r="B206" s="45"/>
      <c r="C206" s="45"/>
      <c r="D206" s="86"/>
      <c r="E206" s="87"/>
      <c r="F206" s="88"/>
    </row>
    <row r="207" spans="1:6" x14ac:dyDescent="0.25">
      <c r="A207" s="32" t="s">
        <v>445</v>
      </c>
      <c r="B207" s="45">
        <v>1</v>
      </c>
      <c r="C207" s="45"/>
      <c r="D207" s="81">
        <f>B207</f>
        <v>1</v>
      </c>
      <c r="E207" s="58"/>
      <c r="F207" s="82"/>
    </row>
    <row r="208" spans="1:6" ht="15.75" thickBot="1" x14ac:dyDescent="0.3">
      <c r="A208" s="32" t="s">
        <v>443</v>
      </c>
      <c r="B208" s="45">
        <v>159</v>
      </c>
      <c r="C208" s="45"/>
      <c r="D208" s="83"/>
      <c r="E208" s="84"/>
      <c r="F208" s="85"/>
    </row>
    <row r="209" spans="1:6" ht="15.75" thickBot="1" x14ac:dyDescent="0.3">
      <c r="A209" s="33" t="s">
        <v>1</v>
      </c>
      <c r="B209" s="49" t="s">
        <v>1</v>
      </c>
      <c r="C209" s="49"/>
      <c r="D209" s="49"/>
      <c r="E209" s="49"/>
      <c r="F209" s="49"/>
    </row>
    <row r="210" spans="1:6" ht="33.75" customHeight="1" thickBot="1" x14ac:dyDescent="0.3">
      <c r="A210" s="32" t="s">
        <v>58</v>
      </c>
      <c r="B210" s="45" t="s">
        <v>627</v>
      </c>
      <c r="C210" s="45"/>
      <c r="D210" s="78" t="s">
        <v>1</v>
      </c>
      <c r="E210" s="79"/>
      <c r="F210" s="80"/>
    </row>
    <row r="211" spans="1:6" ht="15.75" thickBot="1" x14ac:dyDescent="0.3">
      <c r="A211" s="31" t="s">
        <v>44</v>
      </c>
      <c r="B211" s="53" t="s">
        <v>45</v>
      </c>
      <c r="C211" s="53"/>
      <c r="D211" s="53" t="s">
        <v>46</v>
      </c>
      <c r="E211" s="53"/>
      <c r="F211" s="53"/>
    </row>
    <row r="212" spans="1:6" x14ac:dyDescent="0.25">
      <c r="A212" s="12" t="s">
        <v>583</v>
      </c>
      <c r="B212" s="45"/>
      <c r="C212" s="45"/>
      <c r="D212" s="86"/>
      <c r="E212" s="87"/>
      <c r="F212" s="88"/>
    </row>
    <row r="213" spans="1:6" x14ac:dyDescent="0.25">
      <c r="A213" s="32" t="s">
        <v>445</v>
      </c>
      <c r="B213" s="45">
        <v>5</v>
      </c>
      <c r="C213" s="45"/>
      <c r="D213" s="81">
        <f>B213</f>
        <v>5</v>
      </c>
      <c r="E213" s="58"/>
      <c r="F213" s="82"/>
    </row>
    <row r="214" spans="1:6" ht="15.75" thickBot="1" x14ac:dyDescent="0.3">
      <c r="A214" s="32" t="s">
        <v>443</v>
      </c>
      <c r="B214" s="45">
        <v>92</v>
      </c>
      <c r="C214" s="45"/>
      <c r="D214" s="83"/>
      <c r="E214" s="84"/>
      <c r="F214" s="85"/>
    </row>
    <row r="215" spans="1:6" ht="15.75" thickBot="1" x14ac:dyDescent="0.3">
      <c r="A215" s="33" t="s">
        <v>1</v>
      </c>
      <c r="B215" s="49" t="s">
        <v>1</v>
      </c>
      <c r="C215" s="49"/>
      <c r="D215" s="49"/>
      <c r="E215" s="49"/>
      <c r="F215" s="49"/>
    </row>
    <row r="216" spans="1:6" ht="15.75" thickBot="1" x14ac:dyDescent="0.3">
      <c r="A216" s="32" t="s">
        <v>58</v>
      </c>
      <c r="B216" s="45" t="s">
        <v>628</v>
      </c>
      <c r="C216" s="45"/>
      <c r="D216" s="78" t="s">
        <v>1</v>
      </c>
      <c r="E216" s="79"/>
      <c r="F216" s="80"/>
    </row>
    <row r="217" spans="1:6" ht="15.75" thickBot="1" x14ac:dyDescent="0.3">
      <c r="A217" s="31" t="s">
        <v>44</v>
      </c>
      <c r="B217" s="53" t="s">
        <v>45</v>
      </c>
      <c r="C217" s="53"/>
      <c r="D217" s="53" t="s">
        <v>46</v>
      </c>
      <c r="E217" s="53"/>
      <c r="F217" s="53"/>
    </row>
    <row r="218" spans="1:6" x14ac:dyDescent="0.25">
      <c r="A218" s="12" t="s">
        <v>584</v>
      </c>
      <c r="B218" s="45"/>
      <c r="C218" s="45"/>
      <c r="D218" s="86"/>
      <c r="E218" s="87"/>
      <c r="F218" s="88"/>
    </row>
    <row r="219" spans="1:6" x14ac:dyDescent="0.25">
      <c r="A219" s="32" t="s">
        <v>445</v>
      </c>
      <c r="B219" s="45">
        <v>100</v>
      </c>
      <c r="C219" s="45"/>
      <c r="D219" s="81">
        <f>B219</f>
        <v>100</v>
      </c>
      <c r="E219" s="58"/>
      <c r="F219" s="82"/>
    </row>
    <row r="220" spans="1:6" ht="15.75" thickBot="1" x14ac:dyDescent="0.3">
      <c r="A220" s="32" t="s">
        <v>443</v>
      </c>
      <c r="B220" s="45">
        <v>25</v>
      </c>
      <c r="C220" s="45"/>
      <c r="D220" s="83"/>
      <c r="E220" s="84"/>
      <c r="F220" s="85"/>
    </row>
    <row r="221" spans="1:6" ht="15.75" thickBot="1" x14ac:dyDescent="0.3">
      <c r="A221" s="33" t="s">
        <v>1</v>
      </c>
      <c r="B221" s="49" t="s">
        <v>1</v>
      </c>
      <c r="C221" s="49"/>
      <c r="D221" s="49"/>
      <c r="E221" s="49"/>
      <c r="F221" s="49"/>
    </row>
    <row r="222" spans="1:6" ht="33" customHeight="1" thickBot="1" x14ac:dyDescent="0.3">
      <c r="A222" s="32" t="s">
        <v>58</v>
      </c>
      <c r="B222" s="45" t="s">
        <v>629</v>
      </c>
      <c r="C222" s="45"/>
      <c r="D222" s="78" t="s">
        <v>1</v>
      </c>
      <c r="E222" s="79"/>
      <c r="F222" s="80"/>
    </row>
    <row r="223" spans="1:6" ht="15.75" thickBot="1" x14ac:dyDescent="0.3">
      <c r="A223" s="31" t="s">
        <v>44</v>
      </c>
      <c r="B223" s="53" t="s">
        <v>45</v>
      </c>
      <c r="C223" s="53"/>
      <c r="D223" s="53" t="s">
        <v>46</v>
      </c>
      <c r="E223" s="53"/>
      <c r="F223" s="53"/>
    </row>
    <row r="224" spans="1:6" x14ac:dyDescent="0.25">
      <c r="A224" s="12" t="s">
        <v>585</v>
      </c>
      <c r="B224" s="45"/>
      <c r="C224" s="45"/>
      <c r="D224" s="86"/>
      <c r="E224" s="87"/>
      <c r="F224" s="88"/>
    </row>
    <row r="225" spans="1:6" x14ac:dyDescent="0.25">
      <c r="A225" s="32" t="s">
        <v>47</v>
      </c>
      <c r="B225" s="45">
        <v>60</v>
      </c>
      <c r="C225" s="45"/>
      <c r="D225" s="81">
        <f>B225</f>
        <v>60</v>
      </c>
      <c r="E225" s="58"/>
      <c r="F225" s="82"/>
    </row>
    <row r="226" spans="1:6" ht="15.75" thickBot="1" x14ac:dyDescent="0.3">
      <c r="A226" s="32" t="s">
        <v>48</v>
      </c>
      <c r="B226" s="45">
        <v>23</v>
      </c>
      <c r="C226" s="45"/>
      <c r="D226" s="83"/>
      <c r="E226" s="84"/>
      <c r="F226" s="85"/>
    </row>
    <row r="227" spans="1:6" ht="15.75" thickBot="1" x14ac:dyDescent="0.3">
      <c r="A227" s="33" t="s">
        <v>1</v>
      </c>
      <c r="B227" s="49" t="s">
        <v>1</v>
      </c>
      <c r="C227" s="49"/>
      <c r="D227" s="49"/>
      <c r="E227" s="49"/>
      <c r="F227" s="49"/>
    </row>
    <row r="228" spans="1:6" ht="15.75" thickBot="1" x14ac:dyDescent="0.3">
      <c r="A228" s="32" t="s">
        <v>58</v>
      </c>
      <c r="B228" s="45" t="s">
        <v>630</v>
      </c>
      <c r="C228" s="45"/>
      <c r="D228" s="78" t="s">
        <v>1</v>
      </c>
      <c r="E228" s="79"/>
      <c r="F228" s="80"/>
    </row>
    <row r="229" spans="1:6" ht="15.75" thickBot="1" x14ac:dyDescent="0.3">
      <c r="A229" s="31" t="s">
        <v>44</v>
      </c>
      <c r="B229" s="53" t="s">
        <v>45</v>
      </c>
      <c r="C229" s="53"/>
      <c r="D229" s="92" t="s">
        <v>46</v>
      </c>
      <c r="E229" s="92"/>
      <c r="F229" s="92"/>
    </row>
    <row r="230" spans="1:6" x14ac:dyDescent="0.25">
      <c r="A230" s="12" t="s">
        <v>656</v>
      </c>
      <c r="B230" s="45"/>
      <c r="C230" s="89"/>
      <c r="D230" s="86"/>
      <c r="E230" s="87"/>
      <c r="F230" s="88"/>
    </row>
    <row r="231" spans="1:6" x14ac:dyDescent="0.25">
      <c r="A231" s="32" t="s">
        <v>47</v>
      </c>
      <c r="B231" s="45">
        <v>10</v>
      </c>
      <c r="C231" s="89"/>
      <c r="D231" s="81">
        <f>B231</f>
        <v>10</v>
      </c>
      <c r="E231" s="58"/>
      <c r="F231" s="82"/>
    </row>
    <row r="232" spans="1:6" ht="15.75" thickBot="1" x14ac:dyDescent="0.3">
      <c r="A232" s="32" t="s">
        <v>48</v>
      </c>
      <c r="B232" s="45">
        <v>12</v>
      </c>
      <c r="C232" s="89"/>
      <c r="D232" s="83"/>
      <c r="E232" s="84"/>
      <c r="F232" s="85"/>
    </row>
    <row r="233" spans="1:6" ht="15.75" thickBot="1" x14ac:dyDescent="0.3">
      <c r="A233" s="33" t="s">
        <v>1</v>
      </c>
      <c r="B233" s="49" t="s">
        <v>1</v>
      </c>
      <c r="C233" s="49"/>
      <c r="D233" s="90"/>
      <c r="E233" s="90"/>
      <c r="F233" s="90"/>
    </row>
    <row r="234" spans="1:6" ht="15.75" thickBot="1" x14ac:dyDescent="0.3">
      <c r="A234" s="32" t="s">
        <v>58</v>
      </c>
      <c r="B234" s="45" t="s">
        <v>631</v>
      </c>
      <c r="C234" s="89"/>
      <c r="D234" s="78" t="s">
        <v>1</v>
      </c>
      <c r="E234" s="79"/>
      <c r="F234" s="80"/>
    </row>
    <row r="235" spans="1:6" ht="15.75" thickBot="1" x14ac:dyDescent="0.3">
      <c r="A235" s="31" t="s">
        <v>44</v>
      </c>
      <c r="B235" s="53" t="s">
        <v>45</v>
      </c>
      <c r="C235" s="53"/>
      <c r="D235" s="91" t="s">
        <v>46</v>
      </c>
      <c r="E235" s="91"/>
      <c r="F235" s="91"/>
    </row>
    <row r="236" spans="1:6" x14ac:dyDescent="0.25">
      <c r="A236" s="12" t="s">
        <v>632</v>
      </c>
      <c r="B236" s="45"/>
      <c r="C236" s="89"/>
      <c r="D236" s="86"/>
      <c r="E236" s="87"/>
      <c r="F236" s="88"/>
    </row>
    <row r="237" spans="1:6" x14ac:dyDescent="0.25">
      <c r="A237" s="32" t="s">
        <v>47</v>
      </c>
      <c r="B237" s="45">
        <v>100</v>
      </c>
      <c r="C237" s="89"/>
      <c r="D237" s="81">
        <f>B237</f>
        <v>100</v>
      </c>
      <c r="E237" s="58"/>
      <c r="F237" s="82"/>
    </row>
    <row r="238" spans="1:6" ht="15.75" thickBot="1" x14ac:dyDescent="0.3">
      <c r="A238" s="32" t="s">
        <v>48</v>
      </c>
      <c r="B238" s="45">
        <v>0.6</v>
      </c>
      <c r="C238" s="89"/>
      <c r="D238" s="83"/>
      <c r="E238" s="84"/>
      <c r="F238" s="85"/>
    </row>
    <row r="239" spans="1:6" ht="15.75" thickBot="1" x14ac:dyDescent="0.3">
      <c r="A239" s="33" t="s">
        <v>1</v>
      </c>
      <c r="B239" s="49" t="s">
        <v>1</v>
      </c>
      <c r="C239" s="49"/>
      <c r="D239" s="90"/>
      <c r="E239" s="90"/>
      <c r="F239" s="90"/>
    </row>
    <row r="240" spans="1:6" ht="15.75" thickBot="1" x14ac:dyDescent="0.3">
      <c r="A240" s="32" t="s">
        <v>58</v>
      </c>
      <c r="B240" s="45" t="s">
        <v>633</v>
      </c>
      <c r="C240" s="89"/>
      <c r="D240" s="78" t="s">
        <v>1</v>
      </c>
      <c r="E240" s="79"/>
      <c r="F240" s="80"/>
    </row>
    <row r="241" spans="1:6" ht="15.75" thickBot="1" x14ac:dyDescent="0.3">
      <c r="A241" s="31" t="s">
        <v>44</v>
      </c>
      <c r="B241" s="53" t="s">
        <v>45</v>
      </c>
      <c r="C241" s="53"/>
      <c r="D241" s="91" t="s">
        <v>46</v>
      </c>
      <c r="E241" s="91"/>
      <c r="F241" s="91"/>
    </row>
    <row r="242" spans="1:6" x14ac:dyDescent="0.25">
      <c r="A242" s="12" t="s">
        <v>587</v>
      </c>
      <c r="B242" s="45"/>
      <c r="C242" s="89"/>
      <c r="D242" s="86"/>
      <c r="E242" s="87"/>
      <c r="F242" s="88"/>
    </row>
    <row r="243" spans="1:6" x14ac:dyDescent="0.25">
      <c r="A243" s="32" t="s">
        <v>47</v>
      </c>
      <c r="B243" s="45">
        <v>5</v>
      </c>
      <c r="C243" s="89"/>
      <c r="D243" s="81">
        <f>B243</f>
        <v>5</v>
      </c>
      <c r="E243" s="58"/>
      <c r="F243" s="82"/>
    </row>
    <row r="244" spans="1:6" ht="15.75" thickBot="1" x14ac:dyDescent="0.3">
      <c r="A244" s="32" t="s">
        <v>48</v>
      </c>
      <c r="B244" s="45">
        <v>62</v>
      </c>
      <c r="C244" s="89"/>
      <c r="D244" s="83"/>
      <c r="E244" s="84"/>
      <c r="F244" s="85"/>
    </row>
    <row r="245" spans="1:6" ht="15.75" thickBot="1" x14ac:dyDescent="0.3">
      <c r="A245" s="33" t="s">
        <v>1</v>
      </c>
      <c r="B245" s="49" t="s">
        <v>1</v>
      </c>
      <c r="C245" s="49"/>
      <c r="D245" s="90"/>
      <c r="E245" s="90"/>
      <c r="F245" s="90"/>
    </row>
    <row r="246" spans="1:6" ht="15.75" thickBot="1" x14ac:dyDescent="0.3">
      <c r="A246" s="32" t="s">
        <v>58</v>
      </c>
      <c r="B246" s="45" t="s">
        <v>634</v>
      </c>
      <c r="C246" s="89"/>
      <c r="D246" s="78" t="s">
        <v>1</v>
      </c>
      <c r="E246" s="79"/>
      <c r="F246" s="80"/>
    </row>
    <row r="247" spans="1:6" ht="15.75" thickBot="1" x14ac:dyDescent="0.3">
      <c r="A247" s="31" t="s">
        <v>44</v>
      </c>
      <c r="B247" s="53" t="s">
        <v>45</v>
      </c>
      <c r="C247" s="53"/>
      <c r="D247" s="91" t="s">
        <v>46</v>
      </c>
      <c r="E247" s="91"/>
      <c r="F247" s="91"/>
    </row>
    <row r="248" spans="1:6" x14ac:dyDescent="0.25">
      <c r="A248" s="12" t="s">
        <v>588</v>
      </c>
      <c r="B248" s="45"/>
      <c r="C248" s="89"/>
      <c r="D248" s="86"/>
      <c r="E248" s="87"/>
      <c r="F248" s="88"/>
    </row>
    <row r="249" spans="1:6" x14ac:dyDescent="0.25">
      <c r="A249" s="32" t="s">
        <v>47</v>
      </c>
      <c r="B249" s="45">
        <v>2</v>
      </c>
      <c r="C249" s="89"/>
      <c r="D249" s="81">
        <f>B249</f>
        <v>2</v>
      </c>
      <c r="E249" s="58"/>
      <c r="F249" s="82"/>
    </row>
    <row r="250" spans="1:6" ht="15.75" thickBot="1" x14ac:dyDescent="0.3">
      <c r="A250" s="32" t="s">
        <v>48</v>
      </c>
      <c r="B250" s="45">
        <v>400</v>
      </c>
      <c r="C250" s="89"/>
      <c r="D250" s="83"/>
      <c r="E250" s="84"/>
      <c r="F250" s="85"/>
    </row>
    <row r="251" spans="1:6" ht="15.75" thickBot="1" x14ac:dyDescent="0.3">
      <c r="A251" s="33" t="s">
        <v>1</v>
      </c>
      <c r="B251" s="49" t="s">
        <v>1</v>
      </c>
      <c r="C251" s="49"/>
      <c r="D251" s="90"/>
      <c r="E251" s="90"/>
      <c r="F251" s="90"/>
    </row>
    <row r="252" spans="1:6" ht="15.75" thickBot="1" x14ac:dyDescent="0.3">
      <c r="A252" s="32" t="s">
        <v>58</v>
      </c>
      <c r="B252" s="45" t="s">
        <v>635</v>
      </c>
      <c r="C252" s="89"/>
      <c r="D252" s="78" t="s">
        <v>1</v>
      </c>
      <c r="E252" s="79"/>
      <c r="F252" s="80"/>
    </row>
    <row r="253" spans="1:6" ht="15.75" thickBot="1" x14ac:dyDescent="0.3">
      <c r="A253" s="31" t="s">
        <v>44</v>
      </c>
      <c r="B253" s="53" t="s">
        <v>45</v>
      </c>
      <c r="C253" s="53"/>
      <c r="D253" s="91" t="s">
        <v>46</v>
      </c>
      <c r="E253" s="91"/>
      <c r="F253" s="91"/>
    </row>
    <row r="254" spans="1:6" x14ac:dyDescent="0.25">
      <c r="A254" s="12" t="s">
        <v>588</v>
      </c>
      <c r="B254" s="45"/>
      <c r="C254" s="89"/>
      <c r="D254" s="86"/>
      <c r="E254" s="87"/>
      <c r="F254" s="88"/>
    </row>
    <row r="255" spans="1:6" x14ac:dyDescent="0.25">
      <c r="A255" s="32" t="s">
        <v>47</v>
      </c>
      <c r="B255" s="45">
        <v>2</v>
      </c>
      <c r="C255" s="89"/>
      <c r="D255" s="81">
        <f>B255</f>
        <v>2</v>
      </c>
      <c r="E255" s="58"/>
      <c r="F255" s="82"/>
    </row>
    <row r="256" spans="1:6" ht="15.75" thickBot="1" x14ac:dyDescent="0.3">
      <c r="A256" s="32" t="s">
        <v>48</v>
      </c>
      <c r="B256" s="45">
        <v>300</v>
      </c>
      <c r="C256" s="89"/>
      <c r="D256" s="83"/>
      <c r="E256" s="84"/>
      <c r="F256" s="85"/>
    </row>
    <row r="257" spans="1:6" ht="15.75" thickBot="1" x14ac:dyDescent="0.3">
      <c r="A257" s="33" t="s">
        <v>1</v>
      </c>
      <c r="B257" s="49" t="s">
        <v>1</v>
      </c>
      <c r="C257" s="49"/>
      <c r="D257" s="49"/>
      <c r="E257" s="49"/>
      <c r="F257" s="49"/>
    </row>
    <row r="258" spans="1:6" ht="15.75" thickBot="1" x14ac:dyDescent="0.3">
      <c r="A258" s="32" t="s">
        <v>58</v>
      </c>
      <c r="B258" s="45" t="s">
        <v>636</v>
      </c>
      <c r="C258" s="45"/>
      <c r="D258" s="78" t="s">
        <v>1</v>
      </c>
      <c r="E258" s="79"/>
      <c r="F258" s="80"/>
    </row>
    <row r="259" spans="1:6" ht="15.75" thickBot="1" x14ac:dyDescent="0.3">
      <c r="A259" s="31" t="s">
        <v>44</v>
      </c>
      <c r="B259" s="53" t="s">
        <v>45</v>
      </c>
      <c r="C259" s="53"/>
      <c r="D259" s="53" t="s">
        <v>46</v>
      </c>
      <c r="E259" s="53"/>
      <c r="F259" s="53"/>
    </row>
    <row r="260" spans="1:6" x14ac:dyDescent="0.25">
      <c r="A260" s="12" t="s">
        <v>637</v>
      </c>
      <c r="B260" s="45"/>
      <c r="C260" s="45"/>
      <c r="D260" s="86"/>
      <c r="E260" s="87"/>
      <c r="F260" s="88"/>
    </row>
    <row r="261" spans="1:6" x14ac:dyDescent="0.25">
      <c r="A261" s="32" t="s">
        <v>47</v>
      </c>
      <c r="B261" s="45">
        <v>5</v>
      </c>
      <c r="C261" s="45"/>
      <c r="D261" s="81">
        <f>B261</f>
        <v>5</v>
      </c>
      <c r="E261" s="58"/>
      <c r="F261" s="82"/>
    </row>
    <row r="262" spans="1:6" ht="15.75" thickBot="1" x14ac:dyDescent="0.3">
      <c r="A262" s="32" t="s">
        <v>48</v>
      </c>
      <c r="B262" s="45">
        <v>10</v>
      </c>
      <c r="C262" s="45"/>
      <c r="D262" s="83"/>
      <c r="E262" s="84"/>
      <c r="F262" s="85"/>
    </row>
    <row r="263" spans="1:6" ht="15.75" thickBot="1" x14ac:dyDescent="0.3">
      <c r="A263" s="33" t="s">
        <v>1</v>
      </c>
      <c r="B263" s="49" t="s">
        <v>1</v>
      </c>
      <c r="C263" s="49"/>
      <c r="D263" s="49"/>
      <c r="E263" s="49"/>
      <c r="F263" s="49"/>
    </row>
    <row r="264" spans="1:6" ht="15.75" thickBot="1" x14ac:dyDescent="0.3">
      <c r="A264" s="32" t="s">
        <v>58</v>
      </c>
      <c r="B264" s="45" t="s">
        <v>638</v>
      </c>
      <c r="C264" s="45"/>
      <c r="D264" s="78" t="s">
        <v>1</v>
      </c>
      <c r="E264" s="79"/>
      <c r="F264" s="80"/>
    </row>
    <row r="265" spans="1:6" ht="15.75" thickBot="1" x14ac:dyDescent="0.3">
      <c r="A265" s="31" t="s">
        <v>44</v>
      </c>
      <c r="B265" s="53" t="s">
        <v>45</v>
      </c>
      <c r="C265" s="53"/>
      <c r="D265" s="53" t="s">
        <v>46</v>
      </c>
      <c r="E265" s="53"/>
      <c r="F265" s="53"/>
    </row>
    <row r="266" spans="1:6" x14ac:dyDescent="0.25">
      <c r="A266" s="12" t="s">
        <v>120</v>
      </c>
      <c r="B266" s="45"/>
      <c r="C266" s="45"/>
      <c r="D266" s="86"/>
      <c r="E266" s="87"/>
      <c r="F266" s="88"/>
    </row>
    <row r="267" spans="1:6" x14ac:dyDescent="0.25">
      <c r="A267" s="32" t="s">
        <v>47</v>
      </c>
      <c r="B267" s="45">
        <v>200</v>
      </c>
      <c r="C267" s="45"/>
      <c r="D267" s="81">
        <f>B267</f>
        <v>200</v>
      </c>
      <c r="E267" s="58"/>
      <c r="F267" s="82"/>
    </row>
    <row r="268" spans="1:6" ht="15.75" thickBot="1" x14ac:dyDescent="0.3">
      <c r="A268" s="32" t="s">
        <v>48</v>
      </c>
      <c r="B268" s="45">
        <v>3.5</v>
      </c>
      <c r="C268" s="45"/>
      <c r="D268" s="83"/>
      <c r="E268" s="84"/>
      <c r="F268" s="85"/>
    </row>
    <row r="269" spans="1:6" ht="15.75" thickBot="1" x14ac:dyDescent="0.3">
      <c r="A269" s="33" t="s">
        <v>1</v>
      </c>
      <c r="B269" s="49" t="s">
        <v>1</v>
      </c>
      <c r="C269" s="49"/>
      <c r="D269" s="49"/>
      <c r="E269" s="49"/>
      <c r="F269" s="49"/>
    </row>
    <row r="270" spans="1:6" ht="15.75" thickBot="1" x14ac:dyDescent="0.3">
      <c r="A270" s="32" t="s">
        <v>58</v>
      </c>
      <c r="B270" s="45" t="s">
        <v>138</v>
      </c>
      <c r="C270" s="45"/>
      <c r="D270" s="78" t="s">
        <v>1</v>
      </c>
      <c r="E270" s="79"/>
      <c r="F270" s="80"/>
    </row>
    <row r="271" spans="1:6" ht="15.75" thickBot="1" x14ac:dyDescent="0.3">
      <c r="A271" s="31" t="s">
        <v>44</v>
      </c>
      <c r="B271" s="53" t="s">
        <v>45</v>
      </c>
      <c r="C271" s="53"/>
      <c r="D271" s="53" t="s">
        <v>46</v>
      </c>
      <c r="E271" s="53"/>
      <c r="F271" s="53"/>
    </row>
    <row r="272" spans="1:6" x14ac:dyDescent="0.25">
      <c r="A272" s="12" t="s">
        <v>590</v>
      </c>
      <c r="B272" s="45"/>
      <c r="C272" s="45"/>
      <c r="D272" s="86"/>
      <c r="E272" s="87"/>
      <c r="F272" s="88"/>
    </row>
    <row r="273" spans="1:6" x14ac:dyDescent="0.25">
      <c r="A273" s="32" t="s">
        <v>47</v>
      </c>
      <c r="B273" s="45">
        <v>5</v>
      </c>
      <c r="C273" s="45"/>
      <c r="D273" s="81">
        <f>B273</f>
        <v>5</v>
      </c>
      <c r="E273" s="58"/>
      <c r="F273" s="82"/>
    </row>
    <row r="274" spans="1:6" ht="15.75" thickBot="1" x14ac:dyDescent="0.3">
      <c r="A274" s="32" t="s">
        <v>48</v>
      </c>
      <c r="B274" s="45">
        <v>24</v>
      </c>
      <c r="C274" s="45"/>
      <c r="D274" s="83"/>
      <c r="E274" s="84"/>
      <c r="F274" s="85"/>
    </row>
    <row r="275" spans="1:6" ht="15.75" thickBot="1" x14ac:dyDescent="0.3">
      <c r="A275" s="33" t="s">
        <v>1</v>
      </c>
      <c r="B275" s="49" t="s">
        <v>1</v>
      </c>
      <c r="C275" s="49"/>
      <c r="D275" s="49"/>
      <c r="E275" s="49"/>
      <c r="F275" s="49"/>
    </row>
    <row r="276" spans="1:6" ht="15.75" thickBot="1" x14ac:dyDescent="0.3">
      <c r="A276" s="32" t="s">
        <v>58</v>
      </c>
      <c r="B276" s="45" t="s">
        <v>639</v>
      </c>
      <c r="C276" s="45"/>
      <c r="D276" s="78" t="s">
        <v>1</v>
      </c>
      <c r="E276" s="79"/>
      <c r="F276" s="80"/>
    </row>
    <row r="277" spans="1:6" ht="15.75" thickBot="1" x14ac:dyDescent="0.3">
      <c r="A277" s="31" t="s">
        <v>44</v>
      </c>
      <c r="B277" s="53" t="s">
        <v>45</v>
      </c>
      <c r="C277" s="53"/>
      <c r="D277" s="53" t="s">
        <v>46</v>
      </c>
      <c r="E277" s="53"/>
      <c r="F277" s="53"/>
    </row>
    <row r="278" spans="1:6" x14ac:dyDescent="0.25">
      <c r="A278" s="12" t="s">
        <v>591</v>
      </c>
      <c r="B278" s="45"/>
      <c r="C278" s="45"/>
      <c r="D278" s="86"/>
      <c r="E278" s="87"/>
      <c r="F278" s="88"/>
    </row>
    <row r="279" spans="1:6" x14ac:dyDescent="0.25">
      <c r="A279" s="32" t="s">
        <v>47</v>
      </c>
      <c r="B279" s="45">
        <v>3</v>
      </c>
      <c r="C279" s="45"/>
      <c r="D279" s="81">
        <f>B279</f>
        <v>3</v>
      </c>
      <c r="E279" s="58"/>
      <c r="F279" s="82"/>
    </row>
    <row r="280" spans="1:6" ht="15.75" thickBot="1" x14ac:dyDescent="0.3">
      <c r="A280" s="32" t="s">
        <v>48</v>
      </c>
      <c r="B280" s="45">
        <v>17</v>
      </c>
      <c r="C280" s="45"/>
      <c r="D280" s="83"/>
      <c r="E280" s="84"/>
      <c r="F280" s="85"/>
    </row>
    <row r="281" spans="1:6" ht="15.75" thickBot="1" x14ac:dyDescent="0.3">
      <c r="A281" s="33" t="s">
        <v>1</v>
      </c>
      <c r="B281" s="49" t="s">
        <v>1</v>
      </c>
      <c r="C281" s="49"/>
      <c r="D281" s="49"/>
      <c r="E281" s="49"/>
      <c r="F281" s="49"/>
    </row>
    <row r="282" spans="1:6" ht="29.25" customHeight="1" thickBot="1" x14ac:dyDescent="0.3">
      <c r="A282" s="32" t="s">
        <v>58</v>
      </c>
      <c r="B282" s="45" t="s">
        <v>640</v>
      </c>
      <c r="C282" s="45"/>
      <c r="D282" s="78" t="s">
        <v>1</v>
      </c>
      <c r="E282" s="79"/>
      <c r="F282" s="80"/>
    </row>
    <row r="283" spans="1:6" ht="15.75" thickBot="1" x14ac:dyDescent="0.3">
      <c r="A283" s="31" t="s">
        <v>44</v>
      </c>
      <c r="B283" s="53" t="s">
        <v>45</v>
      </c>
      <c r="C283" s="53"/>
      <c r="D283" s="53" t="s">
        <v>46</v>
      </c>
      <c r="E283" s="53"/>
      <c r="F283" s="53"/>
    </row>
    <row r="284" spans="1:6" x14ac:dyDescent="0.25">
      <c r="A284" s="12" t="s">
        <v>124</v>
      </c>
      <c r="B284" s="45"/>
      <c r="C284" s="45"/>
      <c r="D284" s="86"/>
      <c r="E284" s="87"/>
      <c r="F284" s="88"/>
    </row>
    <row r="285" spans="1:6" x14ac:dyDescent="0.25">
      <c r="A285" s="32" t="s">
        <v>47</v>
      </c>
      <c r="B285" s="45">
        <v>2</v>
      </c>
      <c r="C285" s="45"/>
      <c r="D285" s="81">
        <f>B285</f>
        <v>2</v>
      </c>
      <c r="E285" s="58"/>
      <c r="F285" s="82"/>
    </row>
    <row r="286" spans="1:6" ht="15.75" thickBot="1" x14ac:dyDescent="0.3">
      <c r="A286" s="32" t="s">
        <v>48</v>
      </c>
      <c r="B286" s="45">
        <v>50</v>
      </c>
      <c r="C286" s="45"/>
      <c r="D286" s="83"/>
      <c r="E286" s="84"/>
      <c r="F286" s="85"/>
    </row>
    <row r="287" spans="1:6" ht="15.75" thickBot="1" x14ac:dyDescent="0.3">
      <c r="A287" s="33" t="s">
        <v>1</v>
      </c>
      <c r="B287" s="49" t="s">
        <v>1</v>
      </c>
      <c r="C287" s="49"/>
      <c r="D287" s="49"/>
      <c r="E287" s="49"/>
      <c r="F287" s="49"/>
    </row>
    <row r="288" spans="1:6" ht="15.75" thickBot="1" x14ac:dyDescent="0.3">
      <c r="A288" s="32" t="s">
        <v>58</v>
      </c>
      <c r="B288" s="45" t="s">
        <v>142</v>
      </c>
      <c r="C288" s="45"/>
      <c r="D288" s="78" t="s">
        <v>1</v>
      </c>
      <c r="E288" s="79"/>
      <c r="F288" s="80"/>
    </row>
    <row r="289" spans="1:6" ht="15.75" thickBot="1" x14ac:dyDescent="0.3">
      <c r="A289" s="31" t="s">
        <v>44</v>
      </c>
      <c r="B289" s="53" t="s">
        <v>45</v>
      </c>
      <c r="C289" s="53"/>
      <c r="D289" s="53" t="s">
        <v>46</v>
      </c>
      <c r="E289" s="53"/>
      <c r="F289" s="53"/>
    </row>
    <row r="290" spans="1:6" x14ac:dyDescent="0.25">
      <c r="A290" s="12" t="s">
        <v>119</v>
      </c>
      <c r="B290" s="45"/>
      <c r="C290" s="45"/>
      <c r="D290" s="86"/>
      <c r="E290" s="87"/>
      <c r="F290" s="88"/>
    </row>
    <row r="291" spans="1:6" x14ac:dyDescent="0.25">
      <c r="A291" s="32" t="s">
        <v>47</v>
      </c>
      <c r="B291" s="45">
        <v>1</v>
      </c>
      <c r="C291" s="45"/>
      <c r="D291" s="81">
        <f>B291</f>
        <v>1</v>
      </c>
      <c r="E291" s="58"/>
      <c r="F291" s="82"/>
    </row>
    <row r="292" spans="1:6" ht="15.75" thickBot="1" x14ac:dyDescent="0.3">
      <c r="A292" s="32" t="s">
        <v>48</v>
      </c>
      <c r="B292" s="45">
        <v>450</v>
      </c>
      <c r="C292" s="45"/>
      <c r="D292" s="83"/>
      <c r="E292" s="84"/>
      <c r="F292" s="85"/>
    </row>
    <row r="293" spans="1:6" ht="15.75" thickBot="1" x14ac:dyDescent="0.3">
      <c r="A293" s="33" t="s">
        <v>1</v>
      </c>
      <c r="B293" s="49" t="s">
        <v>1</v>
      </c>
      <c r="C293" s="49"/>
      <c r="D293" s="49"/>
      <c r="E293" s="49"/>
      <c r="F293" s="49"/>
    </row>
    <row r="294" spans="1:6" ht="15.75" thickBot="1" x14ac:dyDescent="0.3">
      <c r="A294" s="32" t="s">
        <v>58</v>
      </c>
      <c r="B294" s="45" t="s">
        <v>137</v>
      </c>
      <c r="C294" s="45"/>
      <c r="D294" s="78" t="s">
        <v>1</v>
      </c>
      <c r="E294" s="79"/>
      <c r="F294" s="80"/>
    </row>
    <row r="295" spans="1:6" ht="15.75" thickBot="1" x14ac:dyDescent="0.3">
      <c r="A295" s="31" t="s">
        <v>44</v>
      </c>
      <c r="B295" s="53" t="s">
        <v>45</v>
      </c>
      <c r="C295" s="53"/>
      <c r="D295" s="53" t="s">
        <v>46</v>
      </c>
      <c r="E295" s="53"/>
      <c r="F295" s="53"/>
    </row>
    <row r="296" spans="1:6" x14ac:dyDescent="0.25">
      <c r="A296" s="12" t="s">
        <v>592</v>
      </c>
      <c r="B296" s="45"/>
      <c r="C296" s="45"/>
      <c r="D296" s="86"/>
      <c r="E296" s="87"/>
      <c r="F296" s="88"/>
    </row>
    <row r="297" spans="1:6" x14ac:dyDescent="0.25">
      <c r="A297" s="32" t="s">
        <v>47</v>
      </c>
      <c r="B297" s="45">
        <v>20</v>
      </c>
      <c r="C297" s="45"/>
      <c r="D297" s="81">
        <f>B297</f>
        <v>20</v>
      </c>
      <c r="E297" s="58"/>
      <c r="F297" s="82"/>
    </row>
    <row r="298" spans="1:6" ht="15.75" thickBot="1" x14ac:dyDescent="0.3">
      <c r="A298" s="32" t="s">
        <v>48</v>
      </c>
      <c r="B298" s="45">
        <v>131</v>
      </c>
      <c r="C298" s="45"/>
      <c r="D298" s="83"/>
      <c r="E298" s="84"/>
      <c r="F298" s="85"/>
    </row>
    <row r="299" spans="1:6" ht="15.75" thickBot="1" x14ac:dyDescent="0.3">
      <c r="A299" s="33" t="s">
        <v>1</v>
      </c>
      <c r="B299" s="49" t="s">
        <v>1</v>
      </c>
      <c r="C299" s="49"/>
      <c r="D299" s="49"/>
      <c r="E299" s="49"/>
      <c r="F299" s="49"/>
    </row>
    <row r="300" spans="1:6" ht="30.75" customHeight="1" thickBot="1" x14ac:dyDescent="0.3">
      <c r="A300" s="32" t="s">
        <v>58</v>
      </c>
      <c r="B300" s="45" t="s">
        <v>641</v>
      </c>
      <c r="C300" s="45"/>
      <c r="D300" s="78" t="s">
        <v>1</v>
      </c>
      <c r="E300" s="79"/>
      <c r="F300" s="80"/>
    </row>
    <row r="301" spans="1:6" ht="15.75" thickBot="1" x14ac:dyDescent="0.3">
      <c r="A301" s="31" t="s">
        <v>44</v>
      </c>
      <c r="B301" s="53" t="s">
        <v>45</v>
      </c>
      <c r="C301" s="53"/>
      <c r="D301" s="53" t="s">
        <v>46</v>
      </c>
      <c r="E301" s="53"/>
      <c r="F301" s="53"/>
    </row>
    <row r="302" spans="1:6" x14ac:dyDescent="0.25">
      <c r="A302" s="12" t="s">
        <v>593</v>
      </c>
      <c r="B302" s="45"/>
      <c r="C302" s="45"/>
      <c r="D302" s="86"/>
      <c r="E302" s="87"/>
      <c r="F302" s="88"/>
    </row>
    <row r="303" spans="1:6" x14ac:dyDescent="0.25">
      <c r="A303" s="32" t="s">
        <v>47</v>
      </c>
      <c r="B303" s="45">
        <v>2</v>
      </c>
      <c r="C303" s="45"/>
      <c r="D303" s="81">
        <f>B303</f>
        <v>2</v>
      </c>
      <c r="E303" s="58"/>
      <c r="F303" s="82"/>
    </row>
    <row r="304" spans="1:6" ht="15.75" thickBot="1" x14ac:dyDescent="0.3">
      <c r="A304" s="32" t="s">
        <v>48</v>
      </c>
      <c r="B304" s="45">
        <v>65</v>
      </c>
      <c r="C304" s="45"/>
      <c r="D304" s="83"/>
      <c r="E304" s="84"/>
      <c r="F304" s="85"/>
    </row>
    <row r="305" spans="1:6" ht="15.75" thickBot="1" x14ac:dyDescent="0.3">
      <c r="A305" s="33" t="s">
        <v>1</v>
      </c>
      <c r="B305" s="49" t="s">
        <v>1</v>
      </c>
      <c r="C305" s="49"/>
      <c r="D305" s="49"/>
      <c r="E305" s="49"/>
      <c r="F305" s="49"/>
    </row>
    <row r="306" spans="1:6" ht="15.75" thickBot="1" x14ac:dyDescent="0.3">
      <c r="A306" s="32" t="s">
        <v>58</v>
      </c>
      <c r="B306" s="45" t="s">
        <v>642</v>
      </c>
      <c r="C306" s="45"/>
      <c r="D306" s="78" t="s">
        <v>1</v>
      </c>
      <c r="E306" s="79"/>
      <c r="F306" s="80"/>
    </row>
    <row r="307" spans="1:6" ht="15.75" thickBot="1" x14ac:dyDescent="0.3">
      <c r="A307" s="31" t="s">
        <v>44</v>
      </c>
      <c r="B307" s="53" t="s">
        <v>45</v>
      </c>
      <c r="C307" s="53"/>
      <c r="D307" s="53" t="s">
        <v>46</v>
      </c>
      <c r="E307" s="53"/>
      <c r="F307" s="53"/>
    </row>
    <row r="308" spans="1:6" x14ac:dyDescent="0.25">
      <c r="A308" s="12" t="s">
        <v>594</v>
      </c>
      <c r="B308" s="45"/>
      <c r="C308" s="45"/>
      <c r="D308" s="86"/>
      <c r="E308" s="87"/>
      <c r="F308" s="88"/>
    </row>
    <row r="309" spans="1:6" x14ac:dyDescent="0.25">
      <c r="A309" s="32" t="s">
        <v>47</v>
      </c>
      <c r="B309" s="45">
        <v>20</v>
      </c>
      <c r="C309" s="45"/>
      <c r="D309" s="81">
        <f>B309</f>
        <v>20</v>
      </c>
      <c r="E309" s="58"/>
      <c r="F309" s="82"/>
    </row>
    <row r="310" spans="1:6" ht="15.75" thickBot="1" x14ac:dyDescent="0.3">
      <c r="A310" s="32" t="s">
        <v>48</v>
      </c>
      <c r="B310" s="45">
        <v>7</v>
      </c>
      <c r="C310" s="45"/>
      <c r="D310" s="83"/>
      <c r="E310" s="84"/>
      <c r="F310" s="85"/>
    </row>
    <row r="311" spans="1:6" ht="15.75" thickBot="1" x14ac:dyDescent="0.3">
      <c r="A311" s="33" t="s">
        <v>1</v>
      </c>
      <c r="B311" s="49" t="s">
        <v>1</v>
      </c>
      <c r="C311" s="49"/>
      <c r="D311" s="49"/>
      <c r="E311" s="49"/>
      <c r="F311" s="49"/>
    </row>
    <row r="312" spans="1:6" ht="15.75" thickBot="1" x14ac:dyDescent="0.3">
      <c r="A312" s="32" t="s">
        <v>58</v>
      </c>
      <c r="B312" s="45" t="s">
        <v>643</v>
      </c>
      <c r="C312" s="45"/>
      <c r="D312" s="78" t="s">
        <v>1</v>
      </c>
      <c r="E312" s="79"/>
      <c r="F312" s="80"/>
    </row>
    <row r="313" spans="1:6" ht="15.75" thickBot="1" x14ac:dyDescent="0.3">
      <c r="A313" s="31" t="s">
        <v>44</v>
      </c>
      <c r="B313" s="53" t="s">
        <v>470</v>
      </c>
      <c r="C313" s="53"/>
      <c r="D313" s="53" t="s">
        <v>46</v>
      </c>
      <c r="E313" s="53"/>
      <c r="F313" s="53"/>
    </row>
    <row r="314" spans="1:6" x14ac:dyDescent="0.25">
      <c r="A314" s="12" t="s">
        <v>644</v>
      </c>
      <c r="B314" s="45"/>
      <c r="C314" s="45"/>
      <c r="D314" s="86"/>
      <c r="E314" s="87"/>
      <c r="F314" s="88"/>
    </row>
    <row r="315" spans="1:6" x14ac:dyDescent="0.25">
      <c r="A315" s="32" t="s">
        <v>47</v>
      </c>
      <c r="B315" s="45">
        <v>1</v>
      </c>
      <c r="C315" s="45"/>
      <c r="D315" s="81">
        <f>B315</f>
        <v>1</v>
      </c>
      <c r="E315" s="58"/>
      <c r="F315" s="82"/>
    </row>
    <row r="316" spans="1:6" ht="15.75" thickBot="1" x14ac:dyDescent="0.3">
      <c r="A316" s="32" t="s">
        <v>48</v>
      </c>
      <c r="B316" s="45">
        <v>1000</v>
      </c>
      <c r="C316" s="45"/>
      <c r="D316" s="83"/>
      <c r="E316" s="84"/>
      <c r="F316" s="85"/>
    </row>
    <row r="317" spans="1:6" ht="15.75" thickBot="1" x14ac:dyDescent="0.3">
      <c r="A317" s="33" t="s">
        <v>1</v>
      </c>
      <c r="B317" s="49" t="s">
        <v>1</v>
      </c>
      <c r="C317" s="49"/>
      <c r="D317" s="49"/>
      <c r="E317" s="49"/>
      <c r="F317" s="49"/>
    </row>
    <row r="318" spans="1:6" ht="15.75" thickBot="1" x14ac:dyDescent="0.3">
      <c r="A318" s="32" t="s">
        <v>58</v>
      </c>
      <c r="B318" s="45" t="s">
        <v>645</v>
      </c>
      <c r="C318" s="45"/>
      <c r="D318" s="78" t="s">
        <v>1</v>
      </c>
      <c r="E318" s="79"/>
      <c r="F318" s="80"/>
    </row>
    <row r="319" spans="1:6" ht="15.75" thickBot="1" x14ac:dyDescent="0.3">
      <c r="A319" s="31" t="s">
        <v>44</v>
      </c>
      <c r="B319" s="53" t="s">
        <v>45</v>
      </c>
      <c r="C319" s="53"/>
      <c r="D319" s="53" t="s">
        <v>46</v>
      </c>
      <c r="E319" s="53"/>
      <c r="F319" s="53"/>
    </row>
    <row r="320" spans="1:6" x14ac:dyDescent="0.25">
      <c r="A320" s="12" t="s">
        <v>646</v>
      </c>
      <c r="B320" s="45"/>
      <c r="C320" s="45"/>
      <c r="D320" s="86"/>
      <c r="E320" s="87"/>
      <c r="F320" s="88"/>
    </row>
    <row r="321" spans="1:6" x14ac:dyDescent="0.25">
      <c r="A321" s="32" t="s">
        <v>47</v>
      </c>
      <c r="B321" s="45">
        <v>1</v>
      </c>
      <c r="C321" s="45"/>
      <c r="D321" s="81">
        <f>B321</f>
        <v>1</v>
      </c>
      <c r="E321" s="58"/>
      <c r="F321" s="82"/>
    </row>
    <row r="322" spans="1:6" ht="15.75" thickBot="1" x14ac:dyDescent="0.3">
      <c r="A322" s="32" t="s">
        <v>48</v>
      </c>
      <c r="B322" s="45">
        <v>1000</v>
      </c>
      <c r="C322" s="45"/>
      <c r="D322" s="83"/>
      <c r="E322" s="84"/>
      <c r="F322" s="85"/>
    </row>
    <row r="323" spans="1:6" ht="15.75" thickBot="1" x14ac:dyDescent="0.3">
      <c r="A323" s="33" t="s">
        <v>1</v>
      </c>
      <c r="B323" s="49" t="s">
        <v>1</v>
      </c>
      <c r="C323" s="49"/>
      <c r="D323" s="49"/>
      <c r="E323" s="49"/>
      <c r="F323" s="49"/>
    </row>
    <row r="324" spans="1:6" ht="15.75" thickBot="1" x14ac:dyDescent="0.3">
      <c r="A324" s="32" t="s">
        <v>58</v>
      </c>
      <c r="B324" s="45" t="s">
        <v>647</v>
      </c>
      <c r="C324" s="45"/>
      <c r="D324" s="78" t="s">
        <v>1</v>
      </c>
      <c r="E324" s="79"/>
      <c r="F324" s="80"/>
    </row>
    <row r="325" spans="1:6" ht="15.75" thickBot="1" x14ac:dyDescent="0.3">
      <c r="A325" s="31" t="s">
        <v>44</v>
      </c>
      <c r="B325" s="53" t="s">
        <v>45</v>
      </c>
      <c r="C325" s="53"/>
      <c r="D325" s="53" t="s">
        <v>46</v>
      </c>
      <c r="E325" s="53"/>
      <c r="F325" s="53"/>
    </row>
    <row r="326" spans="1:6" x14ac:dyDescent="0.25">
      <c r="A326" s="12" t="s">
        <v>648</v>
      </c>
      <c r="B326" s="45"/>
      <c r="C326" s="45"/>
      <c r="D326" s="86"/>
      <c r="E326" s="87"/>
      <c r="F326" s="88"/>
    </row>
    <row r="327" spans="1:6" x14ac:dyDescent="0.25">
      <c r="A327" s="32" t="s">
        <v>47</v>
      </c>
      <c r="B327" s="45">
        <v>1</v>
      </c>
      <c r="C327" s="45"/>
      <c r="D327" s="81">
        <f>B327</f>
        <v>1</v>
      </c>
      <c r="E327" s="58"/>
      <c r="F327" s="82"/>
    </row>
    <row r="328" spans="1:6" ht="15.75" thickBot="1" x14ac:dyDescent="0.3">
      <c r="A328" s="32" t="s">
        <v>48</v>
      </c>
      <c r="B328" s="45">
        <v>1000</v>
      </c>
      <c r="C328" s="45"/>
      <c r="D328" s="83"/>
      <c r="E328" s="84"/>
      <c r="F328" s="85"/>
    </row>
    <row r="329" spans="1:6" ht="15.75" thickBot="1" x14ac:dyDescent="0.3">
      <c r="A329" s="33" t="s">
        <v>1</v>
      </c>
      <c r="B329" s="49" t="s">
        <v>1</v>
      </c>
      <c r="C329" s="49"/>
      <c r="D329" s="49"/>
      <c r="E329" s="49"/>
      <c r="F329" s="49"/>
    </row>
    <row r="330" spans="1:6" ht="15.75" thickBot="1" x14ac:dyDescent="0.3">
      <c r="A330" s="32" t="s">
        <v>58</v>
      </c>
      <c r="B330" s="45" t="s">
        <v>649</v>
      </c>
      <c r="C330" s="45"/>
      <c r="D330" s="78" t="s">
        <v>1</v>
      </c>
      <c r="E330" s="79"/>
      <c r="F330" s="80"/>
    </row>
    <row r="331" spans="1:6" ht="15.75" thickBot="1" x14ac:dyDescent="0.3">
      <c r="A331" s="31" t="s">
        <v>44</v>
      </c>
      <c r="B331" s="53" t="s">
        <v>45</v>
      </c>
      <c r="C331" s="53"/>
      <c r="D331" s="53" t="s">
        <v>46</v>
      </c>
      <c r="E331" s="53"/>
      <c r="F331" s="53"/>
    </row>
    <row r="332" spans="1:6" x14ac:dyDescent="0.25">
      <c r="A332" s="12" t="s">
        <v>650</v>
      </c>
      <c r="B332" s="45"/>
      <c r="C332" s="45"/>
      <c r="D332" s="86"/>
      <c r="E332" s="87"/>
      <c r="F332" s="88"/>
    </row>
    <row r="333" spans="1:6" x14ac:dyDescent="0.25">
      <c r="A333" s="32" t="s">
        <v>47</v>
      </c>
      <c r="B333" s="45">
        <v>1</v>
      </c>
      <c r="C333" s="45"/>
      <c r="D333" s="81">
        <f>B333</f>
        <v>1</v>
      </c>
      <c r="E333" s="58"/>
      <c r="F333" s="82"/>
    </row>
    <row r="334" spans="1:6" ht="15.75" thickBot="1" x14ac:dyDescent="0.3">
      <c r="A334" s="32" t="s">
        <v>48</v>
      </c>
      <c r="B334" s="45">
        <v>1000</v>
      </c>
      <c r="C334" s="45"/>
      <c r="D334" s="83"/>
      <c r="E334" s="84"/>
      <c r="F334" s="85"/>
    </row>
    <row r="335" spans="1:6" ht="15.75" thickBot="1" x14ac:dyDescent="0.3">
      <c r="A335" s="33" t="s">
        <v>1</v>
      </c>
      <c r="B335" s="49" t="s">
        <v>1</v>
      </c>
      <c r="C335" s="49"/>
      <c r="D335" s="49"/>
      <c r="E335" s="49"/>
      <c r="F335" s="49"/>
    </row>
    <row r="336" spans="1:6" ht="15.75" thickBot="1" x14ac:dyDescent="0.3">
      <c r="A336" s="32" t="s">
        <v>58</v>
      </c>
      <c r="B336" s="45" t="s">
        <v>649</v>
      </c>
      <c r="C336" s="45"/>
      <c r="D336" s="78" t="s">
        <v>1</v>
      </c>
      <c r="E336" s="79"/>
      <c r="F336" s="80"/>
    </row>
    <row r="337" spans="1:6" ht="15.75" thickBot="1" x14ac:dyDescent="0.3">
      <c r="A337" s="31" t="s">
        <v>44</v>
      </c>
      <c r="B337" s="53" t="s">
        <v>45</v>
      </c>
      <c r="C337" s="53"/>
      <c r="D337" s="53" t="s">
        <v>46</v>
      </c>
      <c r="E337" s="53"/>
      <c r="F337" s="53"/>
    </row>
    <row r="338" spans="1:6" ht="30" x14ac:dyDescent="0.25">
      <c r="A338" s="12" t="s">
        <v>651</v>
      </c>
      <c r="B338" s="45"/>
      <c r="C338" s="45"/>
      <c r="D338" s="86"/>
      <c r="E338" s="87"/>
      <c r="F338" s="88"/>
    </row>
    <row r="339" spans="1:6" x14ac:dyDescent="0.25">
      <c r="A339" s="32" t="s">
        <v>47</v>
      </c>
      <c r="B339" s="45">
        <v>1</v>
      </c>
      <c r="C339" s="45"/>
      <c r="D339" s="81">
        <f>B339</f>
        <v>1</v>
      </c>
      <c r="E339" s="58"/>
      <c r="F339" s="82"/>
    </row>
    <row r="340" spans="1:6" ht="15.75" thickBot="1" x14ac:dyDescent="0.3">
      <c r="A340" s="32" t="s">
        <v>48</v>
      </c>
      <c r="B340" s="45">
        <v>1900</v>
      </c>
      <c r="C340" s="45"/>
      <c r="D340" s="83"/>
      <c r="E340" s="84"/>
      <c r="F340" s="85"/>
    </row>
    <row r="341" spans="1:6" ht="15.75" thickBot="1" x14ac:dyDescent="0.3">
      <c r="A341" s="33" t="s">
        <v>1</v>
      </c>
      <c r="B341" s="49" t="s">
        <v>1</v>
      </c>
      <c r="C341" s="49"/>
      <c r="D341" s="49"/>
      <c r="E341" s="49"/>
      <c r="F341" s="49"/>
    </row>
    <row r="342" spans="1:6" ht="15.75" thickBot="1" x14ac:dyDescent="0.3">
      <c r="A342" s="32" t="s">
        <v>58</v>
      </c>
      <c r="B342" s="45" t="s">
        <v>645</v>
      </c>
      <c r="C342" s="45"/>
      <c r="D342" s="78" t="s">
        <v>1</v>
      </c>
      <c r="E342" s="79"/>
      <c r="F342" s="80"/>
    </row>
    <row r="343" spans="1:6" ht="15.75" thickBot="1" x14ac:dyDescent="0.3">
      <c r="A343" s="31" t="s">
        <v>44</v>
      </c>
      <c r="B343" s="53" t="s">
        <v>45</v>
      </c>
      <c r="C343" s="53"/>
      <c r="D343" s="53" t="s">
        <v>46</v>
      </c>
      <c r="E343" s="53"/>
      <c r="F343" s="53"/>
    </row>
    <row r="344" spans="1:6" ht="30" x14ac:dyDescent="0.25">
      <c r="A344" s="12" t="s">
        <v>652</v>
      </c>
      <c r="B344" s="45"/>
      <c r="C344" s="45"/>
      <c r="D344" s="86"/>
      <c r="E344" s="87"/>
      <c r="F344" s="88"/>
    </row>
    <row r="345" spans="1:6" x14ac:dyDescent="0.25">
      <c r="A345" s="32" t="s">
        <v>445</v>
      </c>
      <c r="B345" s="45">
        <v>1</v>
      </c>
      <c r="C345" s="45"/>
      <c r="D345" s="81">
        <f>B345</f>
        <v>1</v>
      </c>
      <c r="E345" s="58"/>
      <c r="F345" s="82"/>
    </row>
    <row r="346" spans="1:6" ht="15.75" thickBot="1" x14ac:dyDescent="0.3">
      <c r="A346" s="32" t="s">
        <v>443</v>
      </c>
      <c r="B346" s="45">
        <v>1600</v>
      </c>
      <c r="C346" s="45"/>
      <c r="D346" s="83"/>
      <c r="E346" s="84"/>
      <c r="F346" s="85"/>
    </row>
    <row r="347" spans="1:6" ht="15.75" thickBot="1" x14ac:dyDescent="0.3">
      <c r="A347" s="33" t="s">
        <v>1</v>
      </c>
      <c r="B347" s="49" t="s">
        <v>1</v>
      </c>
      <c r="C347" s="49"/>
      <c r="D347" s="49"/>
      <c r="E347" s="49"/>
      <c r="F347" s="49"/>
    </row>
    <row r="348" spans="1:6" ht="15.75" thickBot="1" x14ac:dyDescent="0.3">
      <c r="A348" s="32" t="s">
        <v>58</v>
      </c>
      <c r="B348" s="45" t="s">
        <v>653</v>
      </c>
      <c r="C348" s="45"/>
      <c r="D348" s="78" t="s">
        <v>1</v>
      </c>
      <c r="E348" s="79"/>
      <c r="F348" s="80"/>
    </row>
    <row r="349" spans="1:6" ht="15.75" thickBot="1" x14ac:dyDescent="0.3">
      <c r="A349" s="31" t="s">
        <v>44</v>
      </c>
      <c r="B349" s="53" t="s">
        <v>45</v>
      </c>
      <c r="C349" s="53"/>
      <c r="D349" s="53" t="s">
        <v>46</v>
      </c>
      <c r="E349" s="53"/>
      <c r="F349" s="53"/>
    </row>
    <row r="350" spans="1:6" ht="30" x14ac:dyDescent="0.25">
      <c r="A350" s="12" t="s">
        <v>654</v>
      </c>
      <c r="B350" s="45"/>
      <c r="C350" s="45"/>
      <c r="D350" s="86"/>
      <c r="E350" s="87"/>
      <c r="F350" s="88"/>
    </row>
    <row r="351" spans="1:6" x14ac:dyDescent="0.25">
      <c r="A351" s="32" t="s">
        <v>47</v>
      </c>
      <c r="B351" s="45">
        <v>1</v>
      </c>
      <c r="C351" s="45"/>
      <c r="D351" s="81">
        <f>B351</f>
        <v>1</v>
      </c>
      <c r="E351" s="58"/>
      <c r="F351" s="82"/>
    </row>
    <row r="352" spans="1:6" ht="15.75" thickBot="1" x14ac:dyDescent="0.3">
      <c r="A352" s="32" t="s">
        <v>48</v>
      </c>
      <c r="B352" s="45">
        <v>1600</v>
      </c>
      <c r="C352" s="45"/>
      <c r="D352" s="83"/>
      <c r="E352" s="84"/>
      <c r="F352" s="85"/>
    </row>
    <row r="353" spans="1:6" ht="15.75" thickBot="1" x14ac:dyDescent="0.3">
      <c r="A353" s="33" t="s">
        <v>1</v>
      </c>
      <c r="B353" s="49" t="s">
        <v>1</v>
      </c>
      <c r="C353" s="49"/>
      <c r="D353" s="49"/>
      <c r="E353" s="49"/>
      <c r="F353" s="49"/>
    </row>
    <row r="354" spans="1:6" ht="15.75" thickBot="1" x14ac:dyDescent="0.3">
      <c r="A354" s="32" t="s">
        <v>58</v>
      </c>
      <c r="B354" s="45" t="s">
        <v>653</v>
      </c>
      <c r="C354" s="45"/>
      <c r="D354" s="78" t="s">
        <v>1</v>
      </c>
      <c r="E354" s="79"/>
      <c r="F354" s="80"/>
    </row>
    <row r="355" spans="1:6" ht="15.75" thickBot="1" x14ac:dyDescent="0.3">
      <c r="A355" s="31" t="s">
        <v>44</v>
      </c>
      <c r="B355" s="53" t="s">
        <v>45</v>
      </c>
      <c r="C355" s="53"/>
      <c r="D355" s="53" t="s">
        <v>46</v>
      </c>
      <c r="E355" s="53"/>
      <c r="F355" s="53"/>
    </row>
    <row r="356" spans="1:6" ht="30" x14ac:dyDescent="0.25">
      <c r="A356" s="12" t="s">
        <v>655</v>
      </c>
      <c r="B356" s="45"/>
      <c r="C356" s="45"/>
      <c r="D356" s="86"/>
      <c r="E356" s="87"/>
      <c r="F356" s="88"/>
    </row>
    <row r="357" spans="1:6" x14ac:dyDescent="0.25">
      <c r="A357" s="32" t="s">
        <v>47</v>
      </c>
      <c r="B357" s="45">
        <v>1</v>
      </c>
      <c r="C357" s="45"/>
      <c r="D357" s="81">
        <f>B357</f>
        <v>1</v>
      </c>
      <c r="E357" s="58"/>
      <c r="F357" s="82"/>
    </row>
    <row r="358" spans="1:6" ht="15.75" thickBot="1" x14ac:dyDescent="0.3">
      <c r="A358" s="32" t="s">
        <v>48</v>
      </c>
      <c r="B358" s="45">
        <v>1600</v>
      </c>
      <c r="C358" s="45"/>
      <c r="D358" s="83"/>
      <c r="E358" s="84"/>
      <c r="F358" s="85"/>
    </row>
    <row r="359" spans="1:6" ht="15.75" thickBot="1" x14ac:dyDescent="0.3">
      <c r="A359" s="33" t="s">
        <v>1</v>
      </c>
      <c r="B359" s="49" t="s">
        <v>1</v>
      </c>
      <c r="C359" s="49"/>
      <c r="D359" s="49"/>
      <c r="E359" s="49"/>
      <c r="F359" s="49"/>
    </row>
    <row r="360" spans="1:6" ht="15.75" thickBot="1" x14ac:dyDescent="0.3">
      <c r="A360" s="32" t="s">
        <v>58</v>
      </c>
      <c r="B360" s="45" t="s">
        <v>653</v>
      </c>
      <c r="C360" s="45"/>
      <c r="D360" s="78" t="s">
        <v>1</v>
      </c>
      <c r="E360" s="79"/>
      <c r="F360" s="80"/>
    </row>
    <row r="361" spans="1:6" ht="18" x14ac:dyDescent="0.25">
      <c r="A361" s="30" t="s">
        <v>70</v>
      </c>
      <c r="B361" s="29" t="s">
        <v>1</v>
      </c>
      <c r="C361" s="29" t="s">
        <v>1</v>
      </c>
      <c r="D361" s="29" t="s">
        <v>1</v>
      </c>
      <c r="E361" s="29" t="s">
        <v>1</v>
      </c>
      <c r="F361" s="29"/>
    </row>
    <row r="362" spans="1:6" ht="45.75" thickBot="1" x14ac:dyDescent="0.3">
      <c r="A362" s="10" t="s">
        <v>71</v>
      </c>
      <c r="B362" s="10" t="s">
        <v>72</v>
      </c>
      <c r="C362" s="10" t="s">
        <v>73</v>
      </c>
      <c r="D362" s="10" t="s">
        <v>74</v>
      </c>
      <c r="E362" s="10" t="s">
        <v>75</v>
      </c>
      <c r="F362" s="10" t="s">
        <v>76</v>
      </c>
    </row>
    <row r="363" spans="1:6" x14ac:dyDescent="0.25">
      <c r="A363" s="39" t="str">
        <f>B9</f>
        <v>Dvoudeska rychlosvorka nahoře A4 plastik</v>
      </c>
      <c r="B363" s="40" t="str">
        <f>CONCATENATE(D63, " (požadováno 12)")</f>
        <v>12 (požadováno 12)</v>
      </c>
      <c r="C363" s="35">
        <f>D64</f>
        <v>0</v>
      </c>
      <c r="D363" s="35">
        <f>D64*D63</f>
        <v>0</v>
      </c>
      <c r="E363" s="35">
        <f t="shared" ref="E363:E412" si="0">D363*(1+F363/100)</f>
        <v>0</v>
      </c>
      <c r="F363" s="35">
        <v>21</v>
      </c>
    </row>
    <row r="364" spans="1:6" ht="30" x14ac:dyDescent="0.25">
      <c r="A364" s="41" t="str">
        <f>B10</f>
        <v>Poštovní obálka DL podlouhlá bez okénka samolepící</v>
      </c>
      <c r="B364" s="21" t="str">
        <f>CONCATENATE(D69, " (požadováno 1)")</f>
        <v>1 (požadováno 1)</v>
      </c>
      <c r="C364" s="36">
        <f>D70</f>
        <v>0</v>
      </c>
      <c r="D364" s="36">
        <f>D70*D69</f>
        <v>0</v>
      </c>
      <c r="E364" s="36">
        <f t="shared" si="0"/>
        <v>0</v>
      </c>
      <c r="F364" s="36">
        <v>21</v>
      </c>
    </row>
    <row r="365" spans="1:6" ht="15.75" customHeight="1" x14ac:dyDescent="0.25">
      <c r="A365" s="41" t="str">
        <f t="shared" ref="A365:A411" si="1">B11</f>
        <v>Poštovní obálka C5 bez okénka, samolepící</v>
      </c>
      <c r="B365" s="21" t="str">
        <f>CONCATENATE(D75, " (požadováno 3)")</f>
        <v>3 (požadováno 3)</v>
      </c>
      <c r="C365" s="36">
        <f>D76</f>
        <v>0</v>
      </c>
      <c r="D365" s="36">
        <f>D76*D75</f>
        <v>0</v>
      </c>
      <c r="E365" s="36">
        <f t="shared" si="0"/>
        <v>0</v>
      </c>
      <c r="F365" s="36">
        <v>21</v>
      </c>
    </row>
    <row r="366" spans="1:6" ht="16.5" customHeight="1" x14ac:dyDescent="0.25">
      <c r="A366" s="41" t="str">
        <f t="shared" si="1"/>
        <v xml:space="preserve">Kancelářské sponky </v>
      </c>
      <c r="B366" s="21" t="str">
        <f>CONCATENATE(D81, " (požadováno 2)")</f>
        <v>2 (požadováno 2)</v>
      </c>
      <c r="C366" s="36">
        <f>D82</f>
        <v>0</v>
      </c>
      <c r="D366" s="36">
        <f>D82*D81</f>
        <v>0</v>
      </c>
      <c r="E366" s="36">
        <f t="shared" si="0"/>
        <v>0</v>
      </c>
      <c r="F366" s="36">
        <v>21</v>
      </c>
    </row>
    <row r="367" spans="1:6" ht="17.25" customHeight="1" x14ac:dyDescent="0.25">
      <c r="A367" s="41" t="str">
        <f t="shared" si="1"/>
        <v>Závěsné obaly na katalogy A4 s chlopní</v>
      </c>
      <c r="B367" s="21" t="str">
        <f>CONCATENATE(D87, " (požadováno 12)")</f>
        <v>12 (požadováno 12)</v>
      </c>
      <c r="C367" s="36">
        <f>D88</f>
        <v>0</v>
      </c>
      <c r="D367" s="36">
        <f>D88*D87</f>
        <v>0</v>
      </c>
      <c r="E367" s="36">
        <f t="shared" si="0"/>
        <v>0</v>
      </c>
      <c r="F367" s="36">
        <v>21</v>
      </c>
    </row>
    <row r="368" spans="1:6" ht="16.5" customHeight="1" x14ac:dyDescent="0.25">
      <c r="A368" s="41" t="str">
        <f t="shared" si="1"/>
        <v>Spisové desky A4 s tkanicí</v>
      </c>
      <c r="B368" s="21" t="str">
        <f>CONCATENATE(D93, " (požadováno 10)")</f>
        <v>10 (požadováno 10)</v>
      </c>
      <c r="C368" s="36">
        <f>D94</f>
        <v>0</v>
      </c>
      <c r="D368" s="36">
        <f>D94*D93</f>
        <v>0</v>
      </c>
      <c r="E368" s="36">
        <f t="shared" si="0"/>
        <v>0</v>
      </c>
      <c r="F368" s="36">
        <v>21</v>
      </c>
    </row>
    <row r="369" spans="1:6" ht="15.75" customHeight="1" x14ac:dyDescent="0.25">
      <c r="A369" s="41" t="str">
        <f t="shared" si="1"/>
        <v>Rychlovazač A4 závěsný</v>
      </c>
      <c r="B369" s="21" t="str">
        <f>CONCATENATE(D99, " (požadováno 37)")</f>
        <v>37 (požadováno 37)</v>
      </c>
      <c r="C369" s="36">
        <f>D100</f>
        <v>0</v>
      </c>
      <c r="D369" s="36">
        <f>D100*D99</f>
        <v>0</v>
      </c>
      <c r="E369" s="36">
        <f t="shared" si="0"/>
        <v>0</v>
      </c>
      <c r="F369" s="36">
        <v>21</v>
      </c>
    </row>
    <row r="370" spans="1:6" ht="17.25" customHeight="1" x14ac:dyDescent="0.25">
      <c r="A370" s="41" t="str">
        <f t="shared" si="1"/>
        <v>Pořadače pákové, tloušťka hřbetu 75mm</v>
      </c>
      <c r="B370" s="21" t="str">
        <f>CONCATENATE(D105, " (požadováno 5)")</f>
        <v>5 (požadováno 5)</v>
      </c>
      <c r="C370" s="36">
        <f>D106</f>
        <v>0</v>
      </c>
      <c r="D370" s="36">
        <f>D106*D105</f>
        <v>0</v>
      </c>
      <c r="E370" s="36">
        <f t="shared" si="0"/>
        <v>0</v>
      </c>
      <c r="F370" s="36">
        <v>21</v>
      </c>
    </row>
    <row r="371" spans="1:6" ht="16.5" customHeight="1" x14ac:dyDescent="0.25">
      <c r="A371" s="41" t="str">
        <f t="shared" si="1"/>
        <v>Pořadače pákové, tloušťka hřbetu 75mm</v>
      </c>
      <c r="B371" s="21" t="str">
        <f>CONCATENATE(D111, " (požadováno 4)")</f>
        <v>4 (požadováno 4)</v>
      </c>
      <c r="C371" s="36">
        <f>D112</f>
        <v>0</v>
      </c>
      <c r="D371" s="36">
        <f>D112*D111</f>
        <v>0</v>
      </c>
      <c r="E371" s="36">
        <f t="shared" si="0"/>
        <v>0</v>
      </c>
      <c r="F371" s="36">
        <v>21</v>
      </c>
    </row>
    <row r="372" spans="1:6" ht="16.5" customHeight="1" x14ac:dyDescent="0.25">
      <c r="A372" s="41" t="str">
        <f t="shared" si="1"/>
        <v>Pořadače pákové, tloušťka hřbetu 75mm</v>
      </c>
      <c r="B372" s="21" t="str">
        <f>CONCATENATE(D117, " (požadováno 4)")</f>
        <v>4 (požadováno 4)</v>
      </c>
      <c r="C372" s="36">
        <f>D118</f>
        <v>0</v>
      </c>
      <c r="D372" s="36">
        <f>D118*D117</f>
        <v>0</v>
      </c>
      <c r="E372" s="36">
        <f t="shared" si="0"/>
        <v>0</v>
      </c>
      <c r="F372" s="36">
        <v>21</v>
      </c>
    </row>
    <row r="373" spans="1:6" ht="15" customHeight="1" x14ac:dyDescent="0.25">
      <c r="A373" s="41" t="str">
        <f t="shared" si="1"/>
        <v xml:space="preserve">Kapsa samolep.na cd s kl. </v>
      </c>
      <c r="B373" s="21" t="str">
        <f>CONCATENATE(D123, " (požadováno 2)")</f>
        <v>2 (požadováno 2)</v>
      </c>
      <c r="C373" s="36">
        <f>D124</f>
        <v>0</v>
      </c>
      <c r="D373" s="36">
        <f>D124*D123</f>
        <v>0</v>
      </c>
      <c r="E373" s="36">
        <f t="shared" si="0"/>
        <v>0</v>
      </c>
      <c r="F373" s="36">
        <v>21</v>
      </c>
    </row>
    <row r="374" spans="1:6" ht="18" customHeight="1" x14ac:dyDescent="0.25">
      <c r="A374" s="41" t="str">
        <f t="shared" si="1"/>
        <v xml:space="preserve">Průhledná lepící páska </v>
      </c>
      <c r="B374" s="21" t="str">
        <f>CONCATENATE(D129, " (požadováno 2)")</f>
        <v>2 (požadováno 2)</v>
      </c>
      <c r="C374" s="36">
        <f>D130</f>
        <v>0</v>
      </c>
      <c r="D374" s="36">
        <f>D130*D129</f>
        <v>0</v>
      </c>
      <c r="E374" s="36">
        <f t="shared" si="0"/>
        <v>0</v>
      </c>
      <c r="F374" s="36">
        <v>21</v>
      </c>
    </row>
    <row r="375" spans="1:6" ht="15.75" customHeight="1" x14ac:dyDescent="0.25">
      <c r="A375" s="41" t="str">
        <f t="shared" si="1"/>
        <v xml:space="preserve"> kovová sešívačka </v>
      </c>
      <c r="B375" s="21" t="str">
        <f>CONCATENATE(D135, " (požadováno 1)")</f>
        <v>1 (požadováno 1)</v>
      </c>
      <c r="C375" s="36">
        <f>D136</f>
        <v>0</v>
      </c>
      <c r="D375" s="36">
        <f>D136*D135</f>
        <v>0</v>
      </c>
      <c r="E375" s="36">
        <f t="shared" si="0"/>
        <v>0</v>
      </c>
      <c r="F375" s="36">
        <v>21</v>
      </c>
    </row>
    <row r="376" spans="1:6" ht="16.5" customHeight="1" x14ac:dyDescent="0.25">
      <c r="A376" s="41" t="str">
        <f t="shared" si="1"/>
        <v xml:space="preserve">Zakl.obal "l/u" a4 pp závěsný 150my </v>
      </c>
      <c r="B376" s="21" t="str">
        <f>CONCATENATE(D141, " (požadováno 25)")</f>
        <v>25 (požadováno 25)</v>
      </c>
      <c r="C376" s="36">
        <f>D142</f>
        <v>0</v>
      </c>
      <c r="D376" s="36">
        <f>D142*D141</f>
        <v>0</v>
      </c>
      <c r="E376" s="36">
        <f t="shared" si="0"/>
        <v>0</v>
      </c>
      <c r="F376" s="36">
        <v>21</v>
      </c>
    </row>
    <row r="377" spans="1:6" ht="16.5" customHeight="1" x14ac:dyDescent="0.25">
      <c r="A377" s="41" t="str">
        <f t="shared" si="1"/>
        <v>Spojovače 24/ 6-2000 ks</v>
      </c>
      <c r="B377" s="21" t="str">
        <f>CONCATENATE(D147, " (požadováno 5)")</f>
        <v>5 (požadováno 5)</v>
      </c>
      <c r="C377" s="36">
        <f>D148</f>
        <v>0</v>
      </c>
      <c r="D377" s="36">
        <f>D148*D147</f>
        <v>0</v>
      </c>
      <c r="E377" s="36">
        <f t="shared" si="0"/>
        <v>0</v>
      </c>
      <c r="F377" s="36">
        <v>21</v>
      </c>
    </row>
    <row r="378" spans="1:6" ht="14.25" customHeight="1" x14ac:dyDescent="0.25">
      <c r="A378" s="41" t="str">
        <f t="shared" si="1"/>
        <v>CD</v>
      </c>
      <c r="B378" s="21" t="str">
        <f>CONCATENATE(D153, " (požadováno 1)")</f>
        <v>1 (požadováno 1)</v>
      </c>
      <c r="C378" s="36">
        <f>D154</f>
        <v>0</v>
      </c>
      <c r="D378" s="36">
        <f>D154*D153</f>
        <v>0</v>
      </c>
      <c r="E378" s="36">
        <f t="shared" si="0"/>
        <v>0</v>
      </c>
      <c r="F378" s="36">
        <v>21</v>
      </c>
    </row>
    <row r="379" spans="1:6" ht="16.5" customHeight="1" x14ac:dyDescent="0.25">
      <c r="A379" s="41" t="str">
        <f t="shared" si="1"/>
        <v>Samolepící bloček 75x75 mm, 100 listů</v>
      </c>
      <c r="B379" s="21" t="str">
        <f>CONCATENATE(D159, " (požadováno 40)")</f>
        <v>40 (požadováno 40)</v>
      </c>
      <c r="C379" s="36">
        <f>D160</f>
        <v>0</v>
      </c>
      <c r="D379" s="36">
        <f>D160*D159</f>
        <v>0</v>
      </c>
      <c r="E379" s="36">
        <f t="shared" si="0"/>
        <v>0</v>
      </c>
      <c r="F379" s="36">
        <v>21</v>
      </c>
    </row>
    <row r="380" spans="1:6" ht="18" customHeight="1" x14ac:dyDescent="0.25">
      <c r="A380" s="41" t="str">
        <f t="shared" si="1"/>
        <v xml:space="preserve">Lepící páska </v>
      </c>
      <c r="B380" s="21" t="str">
        <f>CONCATENATE(D165, " (požadováno 2)")</f>
        <v>2 (požadováno 2)</v>
      </c>
      <c r="C380" s="36">
        <f>D166</f>
        <v>0</v>
      </c>
      <c r="D380" s="36">
        <f>D166*D165</f>
        <v>0</v>
      </c>
      <c r="E380" s="36">
        <f t="shared" si="0"/>
        <v>0</v>
      </c>
      <c r="F380" s="36">
        <v>21</v>
      </c>
    </row>
    <row r="381" spans="1:6" ht="17.25" customHeight="1" x14ac:dyDescent="0.25">
      <c r="A381" s="41" t="str">
        <f t="shared" si="1"/>
        <v xml:space="preserve">Celokovová sešívačka </v>
      </c>
      <c r="B381" s="21" t="str">
        <f>CONCATENATE(D171, " (požadováno 2)")</f>
        <v>2 (požadováno 2)</v>
      </c>
      <c r="C381" s="36">
        <f>D172</f>
        <v>0</v>
      </c>
      <c r="D381" s="36">
        <f>D172*D171</f>
        <v>0</v>
      </c>
      <c r="E381" s="36">
        <f t="shared" si="0"/>
        <v>0</v>
      </c>
      <c r="F381" s="36">
        <v>21</v>
      </c>
    </row>
    <row r="382" spans="1:6" ht="18.75" customHeight="1" x14ac:dyDescent="0.25">
      <c r="A382" s="41" t="str">
        <f t="shared" si="1"/>
        <v>Sada zvýrazňovačů</v>
      </c>
      <c r="B382" s="21" t="str">
        <f>CONCATENATE(D177, " (požadováno 15)")</f>
        <v>15 (požadováno 15)</v>
      </c>
      <c r="C382" s="36">
        <f>D178</f>
        <v>0</v>
      </c>
      <c r="D382" s="36">
        <f>D178*D177</f>
        <v>0</v>
      </c>
      <c r="E382" s="36">
        <f t="shared" si="0"/>
        <v>0</v>
      </c>
      <c r="F382" s="36">
        <v>21</v>
      </c>
    </row>
    <row r="383" spans="1:6" ht="17.25" customHeight="1" x14ac:dyDescent="0.25">
      <c r="A383" s="41" t="str">
        <f t="shared" si="1"/>
        <v>Spojovače do sešívačky</v>
      </c>
      <c r="B383" s="21" t="str">
        <f>CONCATENATE(D183, " (požadováno 6)")</f>
        <v>6 (požadováno 6)</v>
      </c>
      <c r="C383" s="36">
        <f>D184</f>
        <v>0</v>
      </c>
      <c r="D383" s="36">
        <f>D184*D183</f>
        <v>0</v>
      </c>
      <c r="E383" s="36">
        <f t="shared" si="0"/>
        <v>0</v>
      </c>
      <c r="F383" s="36">
        <v>21</v>
      </c>
    </row>
    <row r="384" spans="1:6" ht="17.25" customHeight="1" x14ac:dyDescent="0.25">
      <c r="A384" s="41" t="str">
        <f t="shared" si="1"/>
        <v>Lepící tyčinka na papír</v>
      </c>
      <c r="B384" s="21" t="str">
        <f>CONCATENATE(D189, " (požadováno 2)")</f>
        <v>2 (požadováno 2)</v>
      </c>
      <c r="C384" s="36">
        <f>D190</f>
        <v>0</v>
      </c>
      <c r="D384" s="36">
        <f>D190*D189</f>
        <v>0</v>
      </c>
      <c r="E384" s="36">
        <f t="shared" si="0"/>
        <v>0</v>
      </c>
      <c r="F384" s="36">
        <v>21</v>
      </c>
    </row>
    <row r="385" spans="1:6" ht="15.75" customHeight="1" x14ac:dyDescent="0.25">
      <c r="A385" s="41" t="str">
        <f t="shared" si="1"/>
        <v>Děrovačka</v>
      </c>
      <c r="B385" s="21" t="str">
        <f>CONCATENATE(D195, " (požadováno 2)")</f>
        <v>2 (požadováno 2)</v>
      </c>
      <c r="C385" s="36">
        <f>D196</f>
        <v>0</v>
      </c>
      <c r="D385" s="36">
        <f>D196*D195</f>
        <v>0</v>
      </c>
      <c r="E385" s="36">
        <f t="shared" si="0"/>
        <v>0</v>
      </c>
      <c r="F385" s="36">
        <v>21</v>
      </c>
    </row>
    <row r="386" spans="1:6" ht="15.75" customHeight="1" x14ac:dyDescent="0.25">
      <c r="A386" s="41" t="str">
        <f t="shared" si="1"/>
        <v>Aktovka na dokumenty A4</v>
      </c>
      <c r="B386" s="21" t="str">
        <f>CONCATENATE(D201, " (požadováno 1)")</f>
        <v>1 (požadováno 1)</v>
      </c>
      <c r="C386" s="36">
        <f>D202</f>
        <v>0</v>
      </c>
      <c r="D386" s="36">
        <f>D202*D201</f>
        <v>0</v>
      </c>
      <c r="E386" s="36">
        <f t="shared" si="0"/>
        <v>0</v>
      </c>
      <c r="F386" s="36">
        <v>21</v>
      </c>
    </row>
    <row r="387" spans="1:6" ht="15.75" customHeight="1" x14ac:dyDescent="0.25">
      <c r="A387" s="41" t="str">
        <f t="shared" si="1"/>
        <v>Aktovka na dokumenty A4</v>
      </c>
      <c r="B387" s="21" t="str">
        <f>CONCATENATE(D207, " (požadováno 1)")</f>
        <v>1 (požadováno 1)</v>
      </c>
      <c r="C387" s="36">
        <f>D208</f>
        <v>0</v>
      </c>
      <c r="D387" s="36">
        <f>D208*D207</f>
        <v>0</v>
      </c>
      <c r="E387" s="36">
        <f t="shared" si="0"/>
        <v>0</v>
      </c>
      <c r="F387" s="36">
        <v>21</v>
      </c>
    </row>
    <row r="388" spans="1:6" ht="16.5" customHeight="1" x14ac:dyDescent="0.25">
      <c r="A388" s="41" t="str">
        <f t="shared" si="1"/>
        <v>Blok do flipchartu</v>
      </c>
      <c r="B388" s="21" t="str">
        <f>CONCATENATE(D213, " (požadováno 5)")</f>
        <v>5 (požadováno 5)</v>
      </c>
      <c r="C388" s="36">
        <f>D214</f>
        <v>0</v>
      </c>
      <c r="D388" s="36">
        <f>D214*D213</f>
        <v>0</v>
      </c>
      <c r="E388" s="36">
        <f t="shared" si="0"/>
        <v>0</v>
      </c>
      <c r="F388" s="36">
        <v>21</v>
      </c>
    </row>
    <row r="389" spans="1:6" ht="16.5" customHeight="1" x14ac:dyDescent="0.25">
      <c r="A389" s="41" t="str">
        <f t="shared" si="1"/>
        <v>Kovová kuličková tužka</v>
      </c>
      <c r="B389" s="21" t="str">
        <f>CONCATENATE(D219, " (požadováno 100)")</f>
        <v>100 (požadováno 100)</v>
      </c>
      <c r="C389" s="36">
        <f>D220</f>
        <v>0</v>
      </c>
      <c r="D389" s="36">
        <f>D220*D219</f>
        <v>0</v>
      </c>
      <c r="E389" s="36">
        <f t="shared" si="0"/>
        <v>0</v>
      </c>
      <c r="F389" s="36">
        <v>21</v>
      </c>
    </row>
    <row r="390" spans="1:6" ht="16.5" customHeight="1" x14ac:dyDescent="0.25">
      <c r="A390" s="41" t="str">
        <f t="shared" si="1"/>
        <v>Kroužkový blok s boční spirálou</v>
      </c>
      <c r="B390" s="21" t="str">
        <f>CONCATENATE(D225, " (požadováno 60)")</f>
        <v>60 (požadováno 60)</v>
      </c>
      <c r="C390" s="36">
        <f>D226</f>
        <v>0</v>
      </c>
      <c r="D390" s="36">
        <f>D226*D225</f>
        <v>0</v>
      </c>
      <c r="E390" s="36">
        <f t="shared" si="0"/>
        <v>0</v>
      </c>
      <c r="F390" s="36">
        <v>21</v>
      </c>
    </row>
    <row r="391" spans="1:6" ht="15" customHeight="1" x14ac:dyDescent="0.25">
      <c r="A391" s="41" t="str">
        <f t="shared" si="1"/>
        <v>Náplň do dodané kuličkové tužky (položky 27)</v>
      </c>
      <c r="B391" s="21" t="str">
        <f>CONCATENATE(D231, " (požadováno 10)")</f>
        <v>10 (požadováno 10)</v>
      </c>
      <c r="C391" s="36">
        <f>D232</f>
        <v>0</v>
      </c>
      <c r="D391" s="36">
        <f>D232*D231</f>
        <v>0</v>
      </c>
      <c r="E391" s="36">
        <f t="shared" si="0"/>
        <v>0</v>
      </c>
      <c r="F391" s="36">
        <v>21</v>
      </c>
    </row>
    <row r="392" spans="1:6" ht="14.25" customHeight="1" x14ac:dyDescent="0.25">
      <c r="A392" s="41" t="str">
        <f t="shared" si="1"/>
        <v xml:space="preserve">Obálka C5 </v>
      </c>
      <c r="B392" s="21" t="str">
        <f>CONCATENATE(D237, " (požadováno 100)")</f>
        <v>100 (požadováno 100)</v>
      </c>
      <c r="C392" s="36">
        <f>D238</f>
        <v>0</v>
      </c>
      <c r="D392" s="36">
        <f>D238*D237</f>
        <v>0</v>
      </c>
      <c r="E392" s="36">
        <f t="shared" si="0"/>
        <v>0</v>
      </c>
      <c r="F392" s="36">
        <v>21</v>
      </c>
    </row>
    <row r="393" spans="1:6" ht="17.25" customHeight="1" x14ac:dyDescent="0.25">
      <c r="A393" s="41" t="str">
        <f t="shared" si="1"/>
        <v xml:space="preserve">Pákový pořadač </v>
      </c>
      <c r="B393" s="21" t="str">
        <f>CONCATENATE(D243, " (požadováno 5)")</f>
        <v>5 (požadováno 5)</v>
      </c>
      <c r="C393" s="36">
        <f>D244</f>
        <v>0</v>
      </c>
      <c r="D393" s="36">
        <f>D244*D243</f>
        <v>0</v>
      </c>
      <c r="E393" s="36">
        <f t="shared" si="0"/>
        <v>0</v>
      </c>
      <c r="F393" s="36">
        <v>21</v>
      </c>
    </row>
    <row r="394" spans="1:6" ht="15.75" customHeight="1" x14ac:dyDescent="0.25">
      <c r="A394" s="41" t="str">
        <f t="shared" si="1"/>
        <v>Plastový hřbet pro kroužkový vazač</v>
      </c>
      <c r="B394" s="21" t="str">
        <f>CONCATENATE(D249, " (požadováno 2)")</f>
        <v>2 (požadováno 2)</v>
      </c>
      <c r="C394" s="36">
        <f>D250</f>
        <v>0</v>
      </c>
      <c r="D394" s="36">
        <f>D250*D249</f>
        <v>0</v>
      </c>
      <c r="E394" s="36">
        <f t="shared" si="0"/>
        <v>0</v>
      </c>
      <c r="F394" s="36">
        <v>21</v>
      </c>
    </row>
    <row r="395" spans="1:6" ht="17.25" customHeight="1" x14ac:dyDescent="0.25">
      <c r="A395" s="41" t="str">
        <f t="shared" si="1"/>
        <v>Plastový hřbet pro kroužkový vazač</v>
      </c>
      <c r="B395" s="21" t="str">
        <f>CONCATENATE(D255, " (požadováno 2)")</f>
        <v>2 (požadováno 2)</v>
      </c>
      <c r="C395" s="36">
        <f>D256</f>
        <v>0</v>
      </c>
      <c r="D395" s="36">
        <f>D256*D255</f>
        <v>0</v>
      </c>
      <c r="E395" s="36">
        <f t="shared" si="0"/>
        <v>0</v>
      </c>
      <c r="F395" s="36">
        <v>21</v>
      </c>
    </row>
    <row r="396" spans="1:6" ht="17.25" customHeight="1" x14ac:dyDescent="0.25">
      <c r="A396" s="41" t="str">
        <f t="shared" si="1"/>
        <v xml:space="preserve">Popisovač CD/DVD/BD </v>
      </c>
      <c r="B396" s="21" t="str">
        <f>CONCATENATE(D261, " (požadováno 5)")</f>
        <v>5 (požadováno 5)</v>
      </c>
      <c r="C396" s="36">
        <f>D262</f>
        <v>0</v>
      </c>
      <c r="D396" s="36">
        <f>D262*D261</f>
        <v>0</v>
      </c>
      <c r="E396" s="36">
        <f t="shared" si="0"/>
        <v>0</v>
      </c>
      <c r="F396" s="36">
        <v>21</v>
      </c>
    </row>
    <row r="397" spans="1:6" ht="15" customHeight="1" x14ac:dyDescent="0.25">
      <c r="A397" s="41" t="str">
        <f t="shared" si="1"/>
        <v xml:space="preserve">Poštovní obálka (taška) B5 samolepící </v>
      </c>
      <c r="B397" s="21" t="str">
        <f>CONCATENATE(D267, " (požadováno 200)")</f>
        <v>200 (požadováno 200)</v>
      </c>
      <c r="C397" s="36">
        <f>D268</f>
        <v>0</v>
      </c>
      <c r="D397" s="36">
        <f>D268*D267</f>
        <v>0</v>
      </c>
      <c r="E397" s="36">
        <f t="shared" si="0"/>
        <v>0</v>
      </c>
      <c r="F397" s="36">
        <v>21</v>
      </c>
    </row>
    <row r="398" spans="1:6" ht="17.25" customHeight="1" x14ac:dyDescent="0.25">
      <c r="A398" s="41" t="str">
        <f t="shared" si="1"/>
        <v>Psací podložka s klipem</v>
      </c>
      <c r="B398" s="21" t="str">
        <f>CONCATENATE(D273, " (požadováno 5)")</f>
        <v>5 (požadováno 5)</v>
      </c>
      <c r="C398" s="36">
        <f>D274</f>
        <v>0</v>
      </c>
      <c r="D398" s="36">
        <f>D274*D273</f>
        <v>0</v>
      </c>
      <c r="E398" s="36">
        <f t="shared" si="0"/>
        <v>0</v>
      </c>
      <c r="F398" s="36">
        <v>21</v>
      </c>
    </row>
    <row r="399" spans="1:6" ht="18" customHeight="1" x14ac:dyDescent="0.25">
      <c r="A399" s="41" t="str">
        <f t="shared" si="1"/>
        <v>Samolepicí záložky ve tvaru šipky</v>
      </c>
      <c r="B399" s="21" t="str">
        <f>CONCATENATE(D279, " (požadováno 3)")</f>
        <v>3 (požadováno 3)</v>
      </c>
      <c r="C399" s="36">
        <f>D280</f>
        <v>0</v>
      </c>
      <c r="D399" s="36">
        <f>D280*D279</f>
        <v>0</v>
      </c>
      <c r="E399" s="36">
        <f t="shared" si="0"/>
        <v>0</v>
      </c>
      <c r="F399" s="36">
        <v>21</v>
      </c>
    </row>
    <row r="400" spans="1:6" ht="18" customHeight="1" x14ac:dyDescent="0.25">
      <c r="A400" s="41" t="str">
        <f t="shared" si="1"/>
        <v>Úzké barevné rozřazovače do šanonu vel.  A4</v>
      </c>
      <c r="B400" s="21" t="str">
        <f>CONCATENATE(D285, " (požadováno 2)")</f>
        <v>2 (požadováno 2)</v>
      </c>
      <c r="C400" s="36">
        <f>D286</f>
        <v>0</v>
      </c>
      <c r="D400" s="36">
        <f>D286*D285</f>
        <v>0</v>
      </c>
      <c r="E400" s="36">
        <f t="shared" si="0"/>
        <v>0</v>
      </c>
      <c r="F400" s="36">
        <v>21</v>
      </c>
    </row>
    <row r="401" spans="1:6" ht="18" customHeight="1" x14ac:dyDescent="0.25">
      <c r="A401" s="41" t="str">
        <f t="shared" si="1"/>
        <v xml:space="preserve">Vysokorychlostní nosič dat DVD+R </v>
      </c>
      <c r="B401" s="21" t="str">
        <f>CONCATENATE(D291, " (požadováno 1)")</f>
        <v>1 (požadováno 1)</v>
      </c>
      <c r="C401" s="36">
        <f>D292</f>
        <v>0</v>
      </c>
      <c r="D401" s="36">
        <f>D292*D291</f>
        <v>0</v>
      </c>
      <c r="E401" s="36">
        <f t="shared" si="0"/>
        <v>0</v>
      </c>
      <c r="F401" s="36">
        <v>21</v>
      </c>
    </row>
    <row r="402" spans="1:6" ht="18.75" customHeight="1" x14ac:dyDescent="0.25">
      <c r="A402" s="41" t="str">
        <f t="shared" si="1"/>
        <v xml:space="preserve">Zakládací obal U na katalogy s eurozávěsem </v>
      </c>
      <c r="B402" s="21" t="str">
        <f>CONCATENATE(D297, " (požadováno 20)")</f>
        <v>20 (požadováno 20)</v>
      </c>
      <c r="C402" s="36">
        <f>D298</f>
        <v>0</v>
      </c>
      <c r="D402" s="36">
        <f>D298*D297</f>
        <v>0</v>
      </c>
      <c r="E402" s="36">
        <f t="shared" si="0"/>
        <v>0</v>
      </c>
      <c r="F402" s="36">
        <v>21</v>
      </c>
    </row>
    <row r="403" spans="1:6" ht="18.75" customHeight="1" x14ac:dyDescent="0.25">
      <c r="A403" s="41" t="str">
        <f t="shared" si="1"/>
        <v>Zakládací obal U s eurozávěsem</v>
      </c>
      <c r="B403" s="21" t="str">
        <f>CONCATENATE(D303, " (požadováno 2)")</f>
        <v>2 (požadováno 2)</v>
      </c>
      <c r="C403" s="36">
        <f>D304</f>
        <v>0</v>
      </c>
      <c r="D403" s="36">
        <f>D304*D303</f>
        <v>0</v>
      </c>
      <c r="E403" s="36">
        <f t="shared" si="0"/>
        <v>0</v>
      </c>
      <c r="F403" s="36">
        <v>21</v>
      </c>
    </row>
    <row r="404" spans="1:6" ht="13.5" customHeight="1" x14ac:dyDescent="0.25">
      <c r="A404" s="41" t="str">
        <f t="shared" si="1"/>
        <v>Zvýrazňovač</v>
      </c>
      <c r="B404" s="21" t="str">
        <f>CONCATENATE(D309, " (požadováno 20)")</f>
        <v>20 (požadováno 20)</v>
      </c>
      <c r="C404" s="36">
        <f>D310</f>
        <v>0</v>
      </c>
      <c r="D404" s="36">
        <f>D310*D309</f>
        <v>0</v>
      </c>
      <c r="E404" s="36">
        <f t="shared" si="0"/>
        <v>0</v>
      </c>
      <c r="F404" s="36">
        <v>21</v>
      </c>
    </row>
    <row r="405" spans="1:6" ht="16.5" customHeight="1" x14ac:dyDescent="0.25">
      <c r="A405" s="41" t="str">
        <f t="shared" si="1"/>
        <v>Černobílý toner pro tiskárnu CP 2025</v>
      </c>
      <c r="B405" s="21" t="str">
        <f>CONCATENATE(D315, " (požadováno 1)")</f>
        <v>1 (požadováno 1)</v>
      </c>
      <c r="C405" s="36">
        <f>D316</f>
        <v>0</v>
      </c>
      <c r="D405" s="36">
        <f>D316*D315</f>
        <v>0</v>
      </c>
      <c r="E405" s="36">
        <f t="shared" si="0"/>
        <v>0</v>
      </c>
      <c r="F405" s="36">
        <v>21</v>
      </c>
    </row>
    <row r="406" spans="1:6" ht="15.75" customHeight="1" x14ac:dyDescent="0.25">
      <c r="A406" s="41" t="str">
        <f t="shared" si="1"/>
        <v>Barevný cyan toner toner pro tiskárnu CP 2025</v>
      </c>
      <c r="B406" s="21" t="str">
        <f>CONCATENATE(D321, " (požadováno 1)")</f>
        <v>1 (požadováno 1)</v>
      </c>
      <c r="C406" s="36">
        <f>D322</f>
        <v>0</v>
      </c>
      <c r="D406" s="36">
        <f>D322*D321</f>
        <v>0</v>
      </c>
      <c r="E406" s="36">
        <f t="shared" si="0"/>
        <v>0</v>
      </c>
      <c r="F406" s="36">
        <v>21</v>
      </c>
    </row>
    <row r="407" spans="1:6" ht="15" customHeight="1" x14ac:dyDescent="0.25">
      <c r="A407" s="41" t="str">
        <f t="shared" si="1"/>
        <v>Barevný yellow toner pro tiskárnu CP 2025</v>
      </c>
      <c r="B407" s="21" t="str">
        <f>CONCATENATE(D327, " (požadováno 1)")</f>
        <v>1 (požadováno 1)</v>
      </c>
      <c r="C407" s="36">
        <f>D328</f>
        <v>0</v>
      </c>
      <c r="D407" s="36">
        <f>D328*D327</f>
        <v>0</v>
      </c>
      <c r="E407" s="36">
        <f t="shared" si="0"/>
        <v>0</v>
      </c>
      <c r="F407" s="36">
        <v>21</v>
      </c>
    </row>
    <row r="408" spans="1:6" ht="18" customHeight="1" x14ac:dyDescent="0.25">
      <c r="A408" s="41" t="str">
        <f t="shared" si="1"/>
        <v>Barevný magneta toner pro tiskárnu CP 2025</v>
      </c>
      <c r="B408" s="21" t="str">
        <f>CONCATENATE(D333, " (požadováno 1)")</f>
        <v>1 (požadováno 1)</v>
      </c>
      <c r="C408" s="36">
        <f>D334</f>
        <v>0</v>
      </c>
      <c r="D408" s="36">
        <f>D334*D333</f>
        <v>0</v>
      </c>
      <c r="E408" s="36">
        <f t="shared" si="0"/>
        <v>0</v>
      </c>
      <c r="F408" s="36">
        <v>21</v>
      </c>
    </row>
    <row r="409" spans="1:6" ht="30" x14ac:dyDescent="0.25">
      <c r="A409" s="41" t="str">
        <f t="shared" si="1"/>
        <v>Černobílý toner pro tiskárnu HP LJ pro 200 color MFP CP 2025</v>
      </c>
      <c r="B409" s="21" t="str">
        <f>CONCATENATE(D339, " (požadováno 1)")</f>
        <v>1 (požadováno 1)</v>
      </c>
      <c r="C409" s="36">
        <f>D340</f>
        <v>0</v>
      </c>
      <c r="D409" s="36">
        <f>D340*D339</f>
        <v>0</v>
      </c>
      <c r="E409" s="36">
        <f t="shared" si="0"/>
        <v>0</v>
      </c>
      <c r="F409" s="36">
        <v>21</v>
      </c>
    </row>
    <row r="410" spans="1:6" ht="30" x14ac:dyDescent="0.25">
      <c r="A410" s="41" t="str">
        <f t="shared" si="1"/>
        <v>Barevný cyan toner pro tiskárnu HP LJ pro 200 color MFP CP 2025</v>
      </c>
      <c r="B410" s="21" t="str">
        <f>CONCATENATE(D345, " (požadováno 1)")</f>
        <v>1 (požadováno 1)</v>
      </c>
      <c r="C410" s="36">
        <f>D346</f>
        <v>0</v>
      </c>
      <c r="D410" s="36">
        <f>D346*D345</f>
        <v>0</v>
      </c>
      <c r="E410" s="36">
        <f t="shared" si="0"/>
        <v>0</v>
      </c>
      <c r="F410" s="36">
        <v>21</v>
      </c>
    </row>
    <row r="411" spans="1:6" ht="30" x14ac:dyDescent="0.25">
      <c r="A411" s="41" t="str">
        <f t="shared" si="1"/>
        <v>Barevný yellow toner pro tiskárnu HP LJ pro 200 color MFP CP 2025</v>
      </c>
      <c r="B411" s="21" t="str">
        <f>CONCATENATE(D351, " (požadováno 1)")</f>
        <v>1 (požadováno 1)</v>
      </c>
      <c r="C411" s="36">
        <f>D352</f>
        <v>0</v>
      </c>
      <c r="D411" s="36">
        <f>D352*D17</f>
        <v>0</v>
      </c>
      <c r="E411" s="36">
        <f t="shared" si="0"/>
        <v>0</v>
      </c>
      <c r="F411" s="36">
        <v>21</v>
      </c>
    </row>
    <row r="412" spans="1:6" ht="32.25" customHeight="1" thickBot="1" x14ac:dyDescent="0.3">
      <c r="A412" s="42" t="str">
        <f>B58</f>
        <v>Barevný magneta toner pro tiskárnu HP LJ pro 200 color MFP CP 2025</v>
      </c>
      <c r="B412" s="43" t="str">
        <f>CONCATENATE(D357, " (požadováno 1)")</f>
        <v>1 (požadováno 1)</v>
      </c>
      <c r="C412" s="37">
        <f>D358</f>
        <v>0</v>
      </c>
      <c r="D412" s="37">
        <f>D358*D357</f>
        <v>0</v>
      </c>
      <c r="E412" s="37">
        <f t="shared" si="0"/>
        <v>0</v>
      </c>
      <c r="F412" s="37">
        <v>21</v>
      </c>
    </row>
    <row r="413" spans="1:6" ht="15.75" thickBot="1" x14ac:dyDescent="0.3">
      <c r="A413" s="34" t="s">
        <v>1</v>
      </c>
      <c r="B413" s="29"/>
      <c r="C413" s="11" t="s">
        <v>77</v>
      </c>
      <c r="D413" s="16">
        <f>SUM(D363:D412)</f>
        <v>0</v>
      </c>
      <c r="E413" s="16">
        <f>SUM(E363:E412)</f>
        <v>0</v>
      </c>
      <c r="F413" s="29"/>
    </row>
  </sheetData>
  <mergeCells count="658">
    <mergeCell ref="B359:C359"/>
    <mergeCell ref="D359:F359"/>
    <mergeCell ref="B360:C360"/>
    <mergeCell ref="D360:F360"/>
    <mergeCell ref="B356:C356"/>
    <mergeCell ref="D356:F356"/>
    <mergeCell ref="B357:C357"/>
    <mergeCell ref="D357:F357"/>
    <mergeCell ref="B358:C358"/>
    <mergeCell ref="D358:F358"/>
    <mergeCell ref="B353:C353"/>
    <mergeCell ref="D353:F353"/>
    <mergeCell ref="B354:C354"/>
    <mergeCell ref="D354:F354"/>
    <mergeCell ref="B355:C355"/>
    <mergeCell ref="D355:F355"/>
    <mergeCell ref="B350:C350"/>
    <mergeCell ref="D350:F350"/>
    <mergeCell ref="B351:C351"/>
    <mergeCell ref="D351:F351"/>
    <mergeCell ref="B352:C352"/>
    <mergeCell ref="D352:F352"/>
    <mergeCell ref="B347:C347"/>
    <mergeCell ref="D347:F347"/>
    <mergeCell ref="B348:C348"/>
    <mergeCell ref="D348:F348"/>
    <mergeCell ref="B349:C349"/>
    <mergeCell ref="D349:F349"/>
    <mergeCell ref="B344:C344"/>
    <mergeCell ref="D344:F344"/>
    <mergeCell ref="B345:C345"/>
    <mergeCell ref="D345:F345"/>
    <mergeCell ref="B346:C346"/>
    <mergeCell ref="D346:F346"/>
    <mergeCell ref="B341:C341"/>
    <mergeCell ref="D341:F341"/>
    <mergeCell ref="B342:C342"/>
    <mergeCell ref="D342:F342"/>
    <mergeCell ref="B343:C343"/>
    <mergeCell ref="D343:F343"/>
    <mergeCell ref="B338:C338"/>
    <mergeCell ref="D338:F338"/>
    <mergeCell ref="B339:C339"/>
    <mergeCell ref="D339:F339"/>
    <mergeCell ref="B340:C340"/>
    <mergeCell ref="D340:F340"/>
    <mergeCell ref="B335:C335"/>
    <mergeCell ref="D335:F335"/>
    <mergeCell ref="B336:C336"/>
    <mergeCell ref="D336:F336"/>
    <mergeCell ref="B337:C337"/>
    <mergeCell ref="D337:F337"/>
    <mergeCell ref="B332:C332"/>
    <mergeCell ref="D332:F332"/>
    <mergeCell ref="B333:C333"/>
    <mergeCell ref="D333:F333"/>
    <mergeCell ref="B334:C334"/>
    <mergeCell ref="D334:F334"/>
    <mergeCell ref="B329:C329"/>
    <mergeCell ref="D329:F329"/>
    <mergeCell ref="B330:C330"/>
    <mergeCell ref="D330:F330"/>
    <mergeCell ref="B331:C331"/>
    <mergeCell ref="D331:F331"/>
    <mergeCell ref="B326:C326"/>
    <mergeCell ref="D326:F326"/>
    <mergeCell ref="B327:C327"/>
    <mergeCell ref="D327:F327"/>
    <mergeCell ref="B328:C328"/>
    <mergeCell ref="D328:F328"/>
    <mergeCell ref="B323:C323"/>
    <mergeCell ref="D323:F323"/>
    <mergeCell ref="B324:C324"/>
    <mergeCell ref="D324:F324"/>
    <mergeCell ref="B325:C325"/>
    <mergeCell ref="D325:F325"/>
    <mergeCell ref="B320:C320"/>
    <mergeCell ref="D320:F320"/>
    <mergeCell ref="B321:C321"/>
    <mergeCell ref="D321:F321"/>
    <mergeCell ref="B322:C322"/>
    <mergeCell ref="D322:F322"/>
    <mergeCell ref="B317:C317"/>
    <mergeCell ref="D317:F317"/>
    <mergeCell ref="B318:C318"/>
    <mergeCell ref="D318:F318"/>
    <mergeCell ref="B319:C319"/>
    <mergeCell ref="D319:F319"/>
    <mergeCell ref="B314:C314"/>
    <mergeCell ref="D314:F314"/>
    <mergeCell ref="B315:C315"/>
    <mergeCell ref="D315:F315"/>
    <mergeCell ref="B316:C316"/>
    <mergeCell ref="D316:F316"/>
    <mergeCell ref="B311:C311"/>
    <mergeCell ref="D311:F311"/>
    <mergeCell ref="B312:C312"/>
    <mergeCell ref="D312:F312"/>
    <mergeCell ref="B313:C313"/>
    <mergeCell ref="D313:F313"/>
    <mergeCell ref="B308:C308"/>
    <mergeCell ref="D308:F308"/>
    <mergeCell ref="B309:C309"/>
    <mergeCell ref="D309:F309"/>
    <mergeCell ref="B310:C310"/>
    <mergeCell ref="D310:F310"/>
    <mergeCell ref="B305:C305"/>
    <mergeCell ref="D305:F305"/>
    <mergeCell ref="B306:C306"/>
    <mergeCell ref="D306:F306"/>
    <mergeCell ref="B307:C307"/>
    <mergeCell ref="D307:F307"/>
    <mergeCell ref="B302:C302"/>
    <mergeCell ref="D302:F302"/>
    <mergeCell ref="B303:C303"/>
    <mergeCell ref="D303:F303"/>
    <mergeCell ref="B304:C304"/>
    <mergeCell ref="D304:F304"/>
    <mergeCell ref="B299:C299"/>
    <mergeCell ref="D299:F299"/>
    <mergeCell ref="B300:C300"/>
    <mergeCell ref="D300:F300"/>
    <mergeCell ref="B301:C301"/>
    <mergeCell ref="D301:F301"/>
    <mergeCell ref="B296:C296"/>
    <mergeCell ref="D296:F296"/>
    <mergeCell ref="B297:C297"/>
    <mergeCell ref="D297:F297"/>
    <mergeCell ref="B298:C298"/>
    <mergeCell ref="D298:F298"/>
    <mergeCell ref="B293:C293"/>
    <mergeCell ref="D293:F293"/>
    <mergeCell ref="B294:C294"/>
    <mergeCell ref="D294:F294"/>
    <mergeCell ref="B295:C295"/>
    <mergeCell ref="D295:F295"/>
    <mergeCell ref="B290:C290"/>
    <mergeCell ref="D290:F290"/>
    <mergeCell ref="B291:C291"/>
    <mergeCell ref="D291:F291"/>
    <mergeCell ref="B292:C292"/>
    <mergeCell ref="D292:F292"/>
    <mergeCell ref="B287:C287"/>
    <mergeCell ref="D287:F287"/>
    <mergeCell ref="B288:C288"/>
    <mergeCell ref="D288:F288"/>
    <mergeCell ref="B289:C289"/>
    <mergeCell ref="D289:F289"/>
    <mergeCell ref="B284:C284"/>
    <mergeCell ref="D284:F284"/>
    <mergeCell ref="B285:C285"/>
    <mergeCell ref="D285:F285"/>
    <mergeCell ref="B286:C286"/>
    <mergeCell ref="D286:F286"/>
    <mergeCell ref="B281:C281"/>
    <mergeCell ref="D281:F281"/>
    <mergeCell ref="B282:C282"/>
    <mergeCell ref="D282:F282"/>
    <mergeCell ref="B283:C283"/>
    <mergeCell ref="D283:F283"/>
    <mergeCell ref="B278:C278"/>
    <mergeCell ref="D278:F278"/>
    <mergeCell ref="B279:C279"/>
    <mergeCell ref="D279:F279"/>
    <mergeCell ref="B280:C280"/>
    <mergeCell ref="D280:F280"/>
    <mergeCell ref="B275:C275"/>
    <mergeCell ref="D275:F275"/>
    <mergeCell ref="B276:C276"/>
    <mergeCell ref="D276:F276"/>
    <mergeCell ref="B277:C277"/>
    <mergeCell ref="D277:F277"/>
    <mergeCell ref="B272:C272"/>
    <mergeCell ref="D272:F272"/>
    <mergeCell ref="B273:C273"/>
    <mergeCell ref="D273:F273"/>
    <mergeCell ref="B274:C274"/>
    <mergeCell ref="D274:F274"/>
    <mergeCell ref="B269:C269"/>
    <mergeCell ref="D269:F269"/>
    <mergeCell ref="B270:C270"/>
    <mergeCell ref="D270:F270"/>
    <mergeCell ref="B271:C271"/>
    <mergeCell ref="D271:F271"/>
    <mergeCell ref="B266:C266"/>
    <mergeCell ref="D266:F266"/>
    <mergeCell ref="B267:C267"/>
    <mergeCell ref="D267:F267"/>
    <mergeCell ref="B268:C268"/>
    <mergeCell ref="D268:F268"/>
    <mergeCell ref="B263:C263"/>
    <mergeCell ref="D263:F263"/>
    <mergeCell ref="B264:C264"/>
    <mergeCell ref="D264:F264"/>
    <mergeCell ref="B265:C265"/>
    <mergeCell ref="D265:F265"/>
    <mergeCell ref="B260:C260"/>
    <mergeCell ref="D260:F260"/>
    <mergeCell ref="B261:C261"/>
    <mergeCell ref="D261:F261"/>
    <mergeCell ref="B262:C262"/>
    <mergeCell ref="D262:F262"/>
    <mergeCell ref="B257:C257"/>
    <mergeCell ref="D257:F257"/>
    <mergeCell ref="B258:C258"/>
    <mergeCell ref="D258:F258"/>
    <mergeCell ref="B259:C259"/>
    <mergeCell ref="D259:F259"/>
    <mergeCell ref="B254:C254"/>
    <mergeCell ref="D254:F254"/>
    <mergeCell ref="B255:C255"/>
    <mergeCell ref="D255:F255"/>
    <mergeCell ref="B256:C256"/>
    <mergeCell ref="D256:F256"/>
    <mergeCell ref="B251:C251"/>
    <mergeCell ref="D251:F251"/>
    <mergeCell ref="B252:C252"/>
    <mergeCell ref="D252:F252"/>
    <mergeCell ref="B253:C253"/>
    <mergeCell ref="D253:F253"/>
    <mergeCell ref="B248:C248"/>
    <mergeCell ref="D248:F248"/>
    <mergeCell ref="B249:C249"/>
    <mergeCell ref="D249:F249"/>
    <mergeCell ref="B250:C250"/>
    <mergeCell ref="D250:F250"/>
    <mergeCell ref="B245:C245"/>
    <mergeCell ref="D245:F245"/>
    <mergeCell ref="B246:C246"/>
    <mergeCell ref="D246:F246"/>
    <mergeCell ref="B247:C247"/>
    <mergeCell ref="D247:F247"/>
    <mergeCell ref="B242:C242"/>
    <mergeCell ref="D242:F242"/>
    <mergeCell ref="B243:C243"/>
    <mergeCell ref="D243:F243"/>
    <mergeCell ref="B244:C244"/>
    <mergeCell ref="D244:F244"/>
    <mergeCell ref="B239:C239"/>
    <mergeCell ref="D239:F239"/>
    <mergeCell ref="B240:C240"/>
    <mergeCell ref="D240:F240"/>
    <mergeCell ref="B241:C241"/>
    <mergeCell ref="D241:F241"/>
    <mergeCell ref="B236:C236"/>
    <mergeCell ref="D236:F236"/>
    <mergeCell ref="B237:C237"/>
    <mergeCell ref="D237:F237"/>
    <mergeCell ref="B238:C238"/>
    <mergeCell ref="D238:F238"/>
    <mergeCell ref="B233:C233"/>
    <mergeCell ref="D233:F233"/>
    <mergeCell ref="B234:C234"/>
    <mergeCell ref="D234:F234"/>
    <mergeCell ref="B235:C235"/>
    <mergeCell ref="D235:F235"/>
    <mergeCell ref="B230:C230"/>
    <mergeCell ref="D230:F230"/>
    <mergeCell ref="B231:C231"/>
    <mergeCell ref="D231:F231"/>
    <mergeCell ref="B232:C232"/>
    <mergeCell ref="D232:F232"/>
    <mergeCell ref="B227:C227"/>
    <mergeCell ref="D227:F227"/>
    <mergeCell ref="B228:C228"/>
    <mergeCell ref="D228:F228"/>
    <mergeCell ref="B229:C229"/>
    <mergeCell ref="D229:F229"/>
    <mergeCell ref="B224:C224"/>
    <mergeCell ref="D224:F224"/>
    <mergeCell ref="B225:C225"/>
    <mergeCell ref="D225:F225"/>
    <mergeCell ref="B226:C226"/>
    <mergeCell ref="D226:F226"/>
    <mergeCell ref="B221:C221"/>
    <mergeCell ref="D221:F221"/>
    <mergeCell ref="B222:C222"/>
    <mergeCell ref="D222:F222"/>
    <mergeCell ref="B223:C223"/>
    <mergeCell ref="D223:F223"/>
    <mergeCell ref="B218:C218"/>
    <mergeCell ref="D218:F218"/>
    <mergeCell ref="B219:C219"/>
    <mergeCell ref="D219:F219"/>
    <mergeCell ref="B220:C220"/>
    <mergeCell ref="D220:F220"/>
    <mergeCell ref="B215:C215"/>
    <mergeCell ref="D215:F215"/>
    <mergeCell ref="B216:C216"/>
    <mergeCell ref="D216:F216"/>
    <mergeCell ref="B217:C217"/>
    <mergeCell ref="D217:F217"/>
    <mergeCell ref="B212:C212"/>
    <mergeCell ref="D212:F212"/>
    <mergeCell ref="B213:C213"/>
    <mergeCell ref="D213:F213"/>
    <mergeCell ref="B214:C214"/>
    <mergeCell ref="D214:F214"/>
    <mergeCell ref="B209:C209"/>
    <mergeCell ref="D209:F209"/>
    <mergeCell ref="B210:C210"/>
    <mergeCell ref="D210:F210"/>
    <mergeCell ref="B211:C211"/>
    <mergeCell ref="D211:F211"/>
    <mergeCell ref="B206:C206"/>
    <mergeCell ref="D206:F206"/>
    <mergeCell ref="B207:C207"/>
    <mergeCell ref="D207:F207"/>
    <mergeCell ref="B208:C208"/>
    <mergeCell ref="D208:F208"/>
    <mergeCell ref="B203:C203"/>
    <mergeCell ref="D203:F203"/>
    <mergeCell ref="B204:C204"/>
    <mergeCell ref="D204:F204"/>
    <mergeCell ref="B205:C205"/>
    <mergeCell ref="D205:F205"/>
    <mergeCell ref="B200:C200"/>
    <mergeCell ref="D200:F200"/>
    <mergeCell ref="B201:C201"/>
    <mergeCell ref="D201:F201"/>
    <mergeCell ref="B202:C202"/>
    <mergeCell ref="D202:F202"/>
    <mergeCell ref="B197:C197"/>
    <mergeCell ref="D197:F197"/>
    <mergeCell ref="B198:C198"/>
    <mergeCell ref="D198:F198"/>
    <mergeCell ref="B199:C199"/>
    <mergeCell ref="D199:F199"/>
    <mergeCell ref="B194:C194"/>
    <mergeCell ref="D194:F194"/>
    <mergeCell ref="B195:C195"/>
    <mergeCell ref="D195:F195"/>
    <mergeCell ref="B196:C196"/>
    <mergeCell ref="D196:F196"/>
    <mergeCell ref="B191:C191"/>
    <mergeCell ref="D191:F191"/>
    <mergeCell ref="B192:C192"/>
    <mergeCell ref="D192:F192"/>
    <mergeCell ref="B193:C193"/>
    <mergeCell ref="D193:F193"/>
    <mergeCell ref="B188:C188"/>
    <mergeCell ref="D188:F188"/>
    <mergeCell ref="B189:C189"/>
    <mergeCell ref="D189:F189"/>
    <mergeCell ref="B190:C190"/>
    <mergeCell ref="D190:F190"/>
    <mergeCell ref="B185:C185"/>
    <mergeCell ref="D185:F185"/>
    <mergeCell ref="B186:C186"/>
    <mergeCell ref="D186:F186"/>
    <mergeCell ref="B187:C187"/>
    <mergeCell ref="D187:F187"/>
    <mergeCell ref="B182:C182"/>
    <mergeCell ref="D182:F182"/>
    <mergeCell ref="B183:C183"/>
    <mergeCell ref="D183:F183"/>
    <mergeCell ref="B184:C184"/>
    <mergeCell ref="D184:F184"/>
    <mergeCell ref="B179:C179"/>
    <mergeCell ref="D179:F179"/>
    <mergeCell ref="B180:C180"/>
    <mergeCell ref="D180:F180"/>
    <mergeCell ref="B181:C181"/>
    <mergeCell ref="D181:F181"/>
    <mergeCell ref="B176:C176"/>
    <mergeCell ref="D176:F176"/>
    <mergeCell ref="B177:C177"/>
    <mergeCell ref="D177:F177"/>
    <mergeCell ref="B178:C178"/>
    <mergeCell ref="D178:F178"/>
    <mergeCell ref="B173:C173"/>
    <mergeCell ref="D173:F173"/>
    <mergeCell ref="B174:C174"/>
    <mergeCell ref="D174:F174"/>
    <mergeCell ref="B175:C175"/>
    <mergeCell ref="D175:F175"/>
    <mergeCell ref="B170:C170"/>
    <mergeCell ref="D170:F170"/>
    <mergeCell ref="B171:C171"/>
    <mergeCell ref="D171:F171"/>
    <mergeCell ref="B172:C172"/>
    <mergeCell ref="D172:F172"/>
    <mergeCell ref="B167:C167"/>
    <mergeCell ref="D167:F167"/>
    <mergeCell ref="B168:C168"/>
    <mergeCell ref="D168:F168"/>
    <mergeCell ref="B169:C169"/>
    <mergeCell ref="D169:F169"/>
    <mergeCell ref="B164:C164"/>
    <mergeCell ref="D164:F164"/>
    <mergeCell ref="B165:C165"/>
    <mergeCell ref="D165:F165"/>
    <mergeCell ref="B166:C166"/>
    <mergeCell ref="D166:F166"/>
    <mergeCell ref="B161:C161"/>
    <mergeCell ref="D161:F161"/>
    <mergeCell ref="B162:C162"/>
    <mergeCell ref="D162:F162"/>
    <mergeCell ref="B163:C163"/>
    <mergeCell ref="D163:F163"/>
    <mergeCell ref="B158:C158"/>
    <mergeCell ref="D158:F158"/>
    <mergeCell ref="B159:C159"/>
    <mergeCell ref="D159:F159"/>
    <mergeCell ref="B160:C160"/>
    <mergeCell ref="D160:F160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46:C146"/>
    <mergeCell ref="D146:F146"/>
    <mergeCell ref="B147:C147"/>
    <mergeCell ref="D147:F147"/>
    <mergeCell ref="B148:C148"/>
    <mergeCell ref="D148:F148"/>
    <mergeCell ref="B143:C143"/>
    <mergeCell ref="D143:F143"/>
    <mergeCell ref="B144:C144"/>
    <mergeCell ref="D144:F144"/>
    <mergeCell ref="B145:C145"/>
    <mergeCell ref="D145:F145"/>
    <mergeCell ref="B140:C140"/>
    <mergeCell ref="D140:F140"/>
    <mergeCell ref="B141:C141"/>
    <mergeCell ref="D141:F141"/>
    <mergeCell ref="B142:C142"/>
    <mergeCell ref="D142:F142"/>
    <mergeCell ref="B137:C137"/>
    <mergeCell ref="D137:F137"/>
    <mergeCell ref="B138:C138"/>
    <mergeCell ref="D138:F138"/>
    <mergeCell ref="B139:C139"/>
    <mergeCell ref="D139:F139"/>
    <mergeCell ref="B134:C134"/>
    <mergeCell ref="D134:F134"/>
    <mergeCell ref="B135:C135"/>
    <mergeCell ref="D135:F135"/>
    <mergeCell ref="B136:C136"/>
    <mergeCell ref="D136:F136"/>
    <mergeCell ref="B131:C131"/>
    <mergeCell ref="D131:F131"/>
    <mergeCell ref="B132:C132"/>
    <mergeCell ref="D132:F132"/>
    <mergeCell ref="B133:C133"/>
    <mergeCell ref="D133:F133"/>
    <mergeCell ref="B128:C128"/>
    <mergeCell ref="D128:F128"/>
    <mergeCell ref="B129:C129"/>
    <mergeCell ref="D129:F129"/>
    <mergeCell ref="B130:C130"/>
    <mergeCell ref="D130:F130"/>
    <mergeCell ref="B125:C125"/>
    <mergeCell ref="D125:F125"/>
    <mergeCell ref="B126:C126"/>
    <mergeCell ref="D126:F126"/>
    <mergeCell ref="B127:C127"/>
    <mergeCell ref="D127:F127"/>
    <mergeCell ref="B122:C122"/>
    <mergeCell ref="D122:F122"/>
    <mergeCell ref="B123:C123"/>
    <mergeCell ref="D123:F123"/>
    <mergeCell ref="B124:C124"/>
    <mergeCell ref="D124:F124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13:C113"/>
    <mergeCell ref="D113:F113"/>
    <mergeCell ref="B114:C114"/>
    <mergeCell ref="D114:F114"/>
    <mergeCell ref="B115:C115"/>
    <mergeCell ref="D115:F115"/>
    <mergeCell ref="B110:C110"/>
    <mergeCell ref="D110:F110"/>
    <mergeCell ref="B111:C111"/>
    <mergeCell ref="D111:F111"/>
    <mergeCell ref="B112:C112"/>
    <mergeCell ref="D112:F112"/>
    <mergeCell ref="B107:C107"/>
    <mergeCell ref="D107:F107"/>
    <mergeCell ref="B108:C108"/>
    <mergeCell ref="D108:F108"/>
    <mergeCell ref="B109:C109"/>
    <mergeCell ref="D109:F109"/>
    <mergeCell ref="B104:C104"/>
    <mergeCell ref="D104:F104"/>
    <mergeCell ref="B105:C105"/>
    <mergeCell ref="D105:F105"/>
    <mergeCell ref="B106:C106"/>
    <mergeCell ref="D106:F106"/>
    <mergeCell ref="B101:C101"/>
    <mergeCell ref="D101:F101"/>
    <mergeCell ref="B102:C102"/>
    <mergeCell ref="D102:F102"/>
    <mergeCell ref="B103:C103"/>
    <mergeCell ref="D103:F103"/>
    <mergeCell ref="B98:C98"/>
    <mergeCell ref="D98:F98"/>
    <mergeCell ref="B99:C99"/>
    <mergeCell ref="D99:F99"/>
    <mergeCell ref="B100:C100"/>
    <mergeCell ref="D100:F100"/>
    <mergeCell ref="B95:C95"/>
    <mergeCell ref="D95:F95"/>
    <mergeCell ref="B96:C96"/>
    <mergeCell ref="D96:F96"/>
    <mergeCell ref="B97:C97"/>
    <mergeCell ref="D97:F97"/>
    <mergeCell ref="B92:C92"/>
    <mergeCell ref="D92:F92"/>
    <mergeCell ref="B93:C93"/>
    <mergeCell ref="D93:F93"/>
    <mergeCell ref="B94:C94"/>
    <mergeCell ref="D94:F94"/>
    <mergeCell ref="B89:C89"/>
    <mergeCell ref="D89:F89"/>
    <mergeCell ref="B90:C90"/>
    <mergeCell ref="D90:F90"/>
    <mergeCell ref="B91:C91"/>
    <mergeCell ref="D91:F91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80:C80"/>
    <mergeCell ref="D80:F80"/>
    <mergeCell ref="B81:C81"/>
    <mergeCell ref="D81:F81"/>
    <mergeCell ref="B82:C82"/>
    <mergeCell ref="D82:F82"/>
    <mergeCell ref="B77:C77"/>
    <mergeCell ref="D77:F77"/>
    <mergeCell ref="B78:C78"/>
    <mergeCell ref="D78:F78"/>
    <mergeCell ref="B79:C79"/>
    <mergeCell ref="D79:F79"/>
    <mergeCell ref="B74:C74"/>
    <mergeCell ref="D74:F74"/>
    <mergeCell ref="B75:C75"/>
    <mergeCell ref="D75:F75"/>
    <mergeCell ref="B76:C76"/>
    <mergeCell ref="D76:F76"/>
    <mergeCell ref="B71:C71"/>
    <mergeCell ref="D71:F71"/>
    <mergeCell ref="B72:C72"/>
    <mergeCell ref="D72:F72"/>
    <mergeCell ref="B73:C73"/>
    <mergeCell ref="D73:F73"/>
    <mergeCell ref="B68:C68"/>
    <mergeCell ref="D68:F68"/>
    <mergeCell ref="B69:C69"/>
    <mergeCell ref="D69:F69"/>
    <mergeCell ref="B70:C70"/>
    <mergeCell ref="D70:F70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1:C61"/>
    <mergeCell ref="D61:F61"/>
    <mergeCell ref="D54:F54"/>
    <mergeCell ref="D55:F55"/>
    <mergeCell ref="D56:F56"/>
    <mergeCell ref="D57:F57"/>
    <mergeCell ref="D58:F58"/>
    <mergeCell ref="D49:F49"/>
    <mergeCell ref="D50:F50"/>
    <mergeCell ref="D51:F51"/>
    <mergeCell ref="D52:F52"/>
    <mergeCell ref="D53:F53"/>
    <mergeCell ref="D44:F44"/>
    <mergeCell ref="D45:F45"/>
    <mergeCell ref="D46:F46"/>
    <mergeCell ref="D47:F47"/>
    <mergeCell ref="D48:F48"/>
    <mergeCell ref="D39:F39"/>
    <mergeCell ref="D40:F40"/>
    <mergeCell ref="D41:F41"/>
    <mergeCell ref="D42:F42"/>
    <mergeCell ref="D43:F43"/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24:F24"/>
    <mergeCell ref="D25:F25"/>
    <mergeCell ref="D26:F26"/>
    <mergeCell ref="D27:F27"/>
    <mergeCell ref="D28:F28"/>
    <mergeCell ref="D19:F19"/>
    <mergeCell ref="D20:F20"/>
    <mergeCell ref="D21:F21"/>
    <mergeCell ref="D22:F22"/>
    <mergeCell ref="D23:F23"/>
    <mergeCell ref="D14:F14"/>
    <mergeCell ref="D15:F15"/>
    <mergeCell ref="D16:F16"/>
    <mergeCell ref="D17:F17"/>
    <mergeCell ref="D18:F18"/>
    <mergeCell ref="D9:F9"/>
    <mergeCell ref="D10:F10"/>
    <mergeCell ref="D11:F11"/>
    <mergeCell ref="D12:F12"/>
    <mergeCell ref="D13:F13"/>
    <mergeCell ref="A3:F3"/>
    <mergeCell ref="A4:F4"/>
    <mergeCell ref="B5:C5"/>
    <mergeCell ref="B6:C6"/>
    <mergeCell ref="B8:C8"/>
    <mergeCell ref="D8:F8"/>
  </mergeCells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TBA79JNLMk9pf6pLTGg5ZCuVZeE=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bRBTuDtHadF8Hk2ooTcSO3klfkI=</DigestValue>
    </Reference>
  </SignedInfo>
  <SignatureValue>moPaq1IOyXvPTgWI0AlFDDDo8WYIpJZY2csLWgDZgXoUtMFOJxaVoT0PB4Gf2soUhgJpiDskjrSD
AH06Pk8YQMk+IZe+RbGXp/UeSKczjll1piKYcHjNwGCQg7cyhftodPwsV7TkCSCCOpxxYDqRZupV
B28kA3I8cZMzBctaLOMvB7JlD3iEVM9g3Ol8Mg7kfNLn+e4aAFHmVpDHkPDeO3SBmE6hNaY6h+l2
FJiyBPlX7EGJ8DR89mGqCo9stsV78//l9L6QOcV+2kK/YbjlCQ42LXgBU1nN45sPu/F+iWFdNLEM
PEMpPuUWFLtF8QzYMfXTt4dZB7mzD5EegaMmVA==</SignatureValue>
  <KeyInfo>
    <X509Data>
      <X509Certificate>MIIGtzCCBZ+gAwIBAgIDGWRKMA0GCSqGSIb3DQEBCwUAMF8xCzAJBgNVBAYTAkNaMSwwKgYDVQQK
DCPEjGVza8OhIHBvxaF0YSwgcy5wLiBbScSMIDQ3MTE0OTgzXTEiMCAGA1UEAxMZUG9zdFNpZ251
bSBRdWFsaWZpZWQgQ0EgMjAeFw0xNDA4MDgxMjMzMTFaFw0xNTA4MjgxMjMzMTFaMIGUMQswCQYD
VQQGEwJDWjE0MDIGA1UECgwrU2xlenNrw6EgdW5pdmVyeml0YSB2IE9wYXbEmyBbScSMIDQ3ODEz
MDU5XTESMBAGA1UECwwJUmVrdG9yw6F0MQ8wDQYDVQQLEwY5MDEwMjUxGDAWBgNVBAMTD0JjLiBL
YW1pbCBEYXZpZDEQMA4GA1UEBRMHUDMyMjg3MTCCASIwDQYJKoZIhvcNAQEBBQADggEPADCCAQoC
ggEBAN660681Bj0WglRoy0b4Oh0vS8RW0mQG/+sdsbDJq8u0xzpN5GnF71Zz0mCXiClCzjR9045P
oPr+D5OwHUQPI9+dxqdCbn+8P2UPZzqigBpQCLQ8k5VPHbeXrqzn8dDsDDLqeO/c4BSfL+f2EJEI
8qIHPqV/UE9+SQ4kNYp6oKJim0VltrGVRBnbLbZ5qCFTajfuVyTsrrTEnXLDCYta258lOVku+2Sf
vKi8kYD1lyg2CB3MTkmwO81Bui8CRnHTB+VA5MTNieXxjLmhGTJAQ7hzND8WpjWiafvuCP2syXdt
Rlh7wOkZfU9uAUe6n8cEg7oWMUFm26IyGQIA1SKZpJcCAwEAAaOCA0QwggNAMEMGA1UdEQQ8MDqB
EmthbWlsLmRhdmlkQHNsdS5jeqAZBgkrBgEEAdwZAgGgDBMKMTM1NDk5NjY2NaAJBgNVBA2gAhMA
MIIBDgYDVR0gBIIBBTCCAQEwgf4GCWeBBgEEAQeCLDCB8DCBxwYIKwYBBQUHAgIwgboagbdUZW50
byBrdmFsaWZpa292YW55IGNlcnRpZmlrYXQgYnlsIHZ5ZGFuIHBvZGxlIHpha29uYSAyMjcvMjAw
MFNiLiBhIG5hdmF6bnljaCBwcmVkcGlzdS4vVGhpcyBxdWFsaWZpZWQgY2VydGlmaWNhdGUgd2Fz
IGlzc3VlZCBhY2NvcmRpbmcgdG8gTGF3IE5vIDIyNy8yMDAwQ29sbC4gYW5kIHJlbGF0ZWQgcmVn
dWxhdGlvbnMwJAYIKwYBBQUHAgEWGGh0dHA6Ly93d3cucG9zdHNpZ251bS5jejAYBggrBgEFBQcB
AwQMMAowCAYGBACORgEBMIHIBggrBgEFBQcBAQSBuzCBuDA7BggrBgEFBQcwAoYvaHR0cDovL3d3
dy5wb3N0c2lnbnVtLmN6L2NydC9wc3F1YWxpZmllZGNhMi5jcnQwPAYIKwYBBQUHMAKGMGh0dHA6
Ly93d3cyLnBvc3RzaWdudW0uY3ovY3J0L3BzcXVhbGlmaWVkY2EyLmNydDA7BggrBgEFBQcwAoYv
aHR0cDovL3Bvc3RzaWdudW0udHRjLmN6L2NydC9wc3F1YWxpZmllZGNhMi5jcnQwDgYDVR0PAQH/
BAQDAgXgMB8GA1UdIwQYMBaAFInoTN+LJjk+1yQuEg565+Yn5daXMIGxBgNVHR8EgakwgaYwNaAz
oDGGL2h0dHA6Ly93d3cucG9zdHNpZ251bS5jei9jcmwvcHNxdWFsaWZpZWRjYTIuY3JsMDagNKAy
hjBodHRwOi8vd3d3Mi5wb3N0c2lnbnVtLmN6L2NybC9wc3F1YWxpZmllZGNhMi5jcmwwNaAzoDGG
L2h0dHA6Ly9wb3N0c2lnbnVtLnR0Yy5jei9jcmwvcHNxdWFsaWZpZWRjYTIuY3JsMB0GA1UdDgQW
BBQ5CtKXQDwNR1siskiZZAPm6pg9/DANBgkqhkiG9w0BAQsFAAOCAQEAjowwRjy3fIj2b6xRoGt/
qEOswh7E15Gs/fGGlTFCWdJQdDUDr4MDgmOwgyn4aIiAq2GaYOGraOYnEgpWkUigto2XrIKSKSGs
LPYYCcNtVgYXN1nwacFt9quEo6zxFePeuZ7PWTRI4WFbSCCO3t30KYTjmWkYk5/SfPiwDv0DO79h
SeYuMFLxBBzHomKuB5t27eksCcb1IuejT3Na/hfF767AeAfB//enMPLumy9rZO91n8Ys5kZ3eolQ
YYZ5WkA+R/lnZFP8O9j9BvV/n/0M/i/IczYOzZ3F5mmdZGowmIzaApGaJOmFqmmjLl+tLP5F/mv1
bspRhsPH5wODBToiHQ==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JQKyN34p/l9LuBQZRd9DYxh/20g=</DigestValue>
      </Reference>
      <Reference URI="/xl/worksheets/sheet6.xml?ContentType=application/vnd.openxmlformats-officedocument.spreadsheetml.worksheet+xml">
        <DigestMethod Algorithm="http://www.w3.org/2000/09/xmldsig#sha1"/>
        <DigestValue>J8E8YTYW5ytiipCNTZ7p26ogpdk=</DigestValue>
      </Reference>
      <Reference URI="/xl/worksheets/sheet8.xml?ContentType=application/vnd.openxmlformats-officedocument.spreadsheetml.worksheet+xml">
        <DigestMethod Algorithm="http://www.w3.org/2000/09/xmldsig#sha1"/>
        <DigestValue>WUMemoOrhqoOOm2CYGQC3CZ7crw=</DigestValue>
      </Reference>
      <Reference URI="/xl/theme/theme1.xml?ContentType=application/vnd.openxmlformats-officedocument.theme+xml">
        <DigestMethod Algorithm="http://www.w3.org/2000/09/xmldsig#sha1"/>
        <DigestValue>Pka9V/EL2P1WKFZ1BkNU0jhdQDk=</DigestValue>
      </Reference>
      <Reference URI="/xl/worksheets/sheet9.xml?ContentType=application/vnd.openxmlformats-officedocument.spreadsheetml.worksheet+xml">
        <DigestMethod Algorithm="http://www.w3.org/2000/09/xmldsig#sha1"/>
        <DigestValue>XtxCr0EW0Y/pt7skEuzegRr7ybQ=</DigestValue>
      </Reference>
      <Reference URI="/xl/worksheets/sheet5.xml?ContentType=application/vnd.openxmlformats-officedocument.spreadsheetml.worksheet+xml">
        <DigestMethod Algorithm="http://www.w3.org/2000/09/xmldsig#sha1"/>
        <DigestValue>OTHxg8uifXs76S5fjIZrDtzQJOY=</DigestValue>
      </Reference>
      <Reference URI="/xl/worksheets/sheet7.xml?ContentType=application/vnd.openxmlformats-officedocument.spreadsheetml.worksheet+xml">
        <DigestMethod Algorithm="http://www.w3.org/2000/09/xmldsig#sha1"/>
        <DigestValue>7709sMmqZfZ+E8BeMkrOcZY0fS8=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+QO72k04VM8hijHn4w8U6zNPEnE=</DigestValue>
      </Reference>
      <Reference URI="/xl/calcChain.xml?ContentType=application/vnd.openxmlformats-officedocument.spreadsheetml.calcChain+xml">
        <DigestMethod Algorithm="http://www.w3.org/2000/09/xmldsig#sha1"/>
        <DigestValue>wn1AJW1qBbkZ8vcTWYadJcU2u3Q=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JQKyN34p/l9LuBQZRd9DYxh/20g=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JQKyN34p/l9LuBQZRd9DYxh/20g=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MiaL8+yV8xtrjjE9z0oTw+QpIsk=</DigestValue>
      </Reference>
      <Reference URI="/xl/worksheets/sheet10.xml?ContentType=application/vnd.openxmlformats-officedocument.spreadsheetml.worksheet+xml">
        <DigestMethod Algorithm="http://www.w3.org/2000/09/xmldsig#sha1"/>
        <DigestValue>6ST8Gw3RyxFz6s3ht9ZyLdUZUJY=</DigestValue>
      </Reference>
      <Reference URI="/xl/worksheets/sheet3.xml?ContentType=application/vnd.openxmlformats-officedocument.spreadsheetml.worksheet+xml">
        <DigestMethod Algorithm="http://www.w3.org/2000/09/xmldsig#sha1"/>
        <DigestValue>iaVdf1pGC43QlpV76rJC6pnX4Hw=</DigestValue>
      </Reference>
      <Reference URI="/xl/styles.xml?ContentType=application/vnd.openxmlformats-officedocument.spreadsheetml.styles+xml">
        <DigestMethod Algorithm="http://www.w3.org/2000/09/xmldsig#sha1"/>
        <DigestValue>B9rOOZy+2vhBTfNXnzFAERMG1rs=</DigestValue>
      </Reference>
      <Reference URI="/xl/workbook.xml?ContentType=application/vnd.openxmlformats-officedocument.spreadsheetml.sheet.main+xml">
        <DigestMethod Algorithm="http://www.w3.org/2000/09/xmldsig#sha1"/>
        <DigestValue>/XR5T2X3ORrmUWHzndbYn4Zin9g=</DigestValue>
      </Reference>
      <Reference URI="/xl/worksheets/sheet4.xml?ContentType=application/vnd.openxmlformats-officedocument.spreadsheetml.worksheet+xml">
        <DigestMethod Algorithm="http://www.w3.org/2000/09/xmldsig#sha1"/>
        <DigestValue>3MC3LY/Tc+BHLHBIT9Xfs7SH/g0=</DigestValue>
      </Reference>
      <Reference URI="/xl/worksheets/sheet2.xml?ContentType=application/vnd.openxmlformats-officedocument.spreadsheetml.worksheet+xml">
        <DigestMethod Algorithm="http://www.w3.org/2000/09/xmldsig#sha1"/>
        <DigestValue>/sRvrRmChiPdDZcD+IJX88NXQOI=</DigestValue>
      </Reference>
      <Reference URI="/xl/sharedStrings.xml?ContentType=application/vnd.openxmlformats-officedocument.spreadsheetml.sharedStrings+xml">
        <DigestMethod Algorithm="http://www.w3.org/2000/09/xmldsig#sha1"/>
        <DigestValue>pD2frU3HPwaN5dMaRkohlJRkhVM=</DigestValue>
      </Reference>
      <Reference URI="/xl/worksheets/sheet1.xml?ContentType=application/vnd.openxmlformats-officedocument.spreadsheetml.worksheet+xml">
        <DigestMethod Algorithm="http://www.w3.org/2000/09/xmldsig#sha1"/>
        <DigestValue>JZ7aQ3iDEpOXbDX4QiaDiy+6aDU=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  <mdssi:RelationshipReference SourceId="rId14"/>
          </Transform>
          <Transform Algorithm="http://www.w3.org/TR/2001/REC-xml-c14n-20010315"/>
        </Transforms>
        <DigestMethod Algorithm="http://www.w3.org/2000/09/xmldsig#sha1"/>
        <DigestValue>JOOQerJLkpl2nXpDroRrGtiX5yw=</DigestValue>
      </Reference>
    </Manifest>
    <SignatureProperties>
      <SignatureProperty Id="idSignatureTime" Target="#idPackageSignature">
        <mdssi:SignatureTime>
          <mdssi:Format>YYYY-MM-DDThh:mm:ssTZD</mdssi:Format>
          <mdssi:Value>2014-10-01T08:25:25Z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2014-10-01T08:25:25Z</xd:SigningTime>
          <xd:SigningCertificate>
            <xd:Cert>
              <xd:CertDigest>
                <DigestMethod Algorithm="http://www.w3.org/2000/09/xmldsig#sha1"/>
                <DigestValue>lP3CbmDSaEwBMFvfIQk0WCpaqcE=</DigestValue>
              </xd:CertDigest>
              <xd:IssuerSerial>
                <X509IssuerName>CN=PostSignum Qualified CA 2, O="Česká pošta, s.p. [IČ 47114983]", C=CZ</X509IssuerName>
                <X509SerialNumber>1664074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Řízení1</vt:lpstr>
      <vt:lpstr>Řízení2</vt:lpstr>
      <vt:lpstr>Řízení3</vt:lpstr>
      <vt:lpstr>Řízení4</vt:lpstr>
      <vt:lpstr>Řízení5</vt:lpstr>
      <vt:lpstr>Řízení6</vt:lpstr>
      <vt:lpstr>Řźení7</vt:lpstr>
      <vt:lpstr>Řízení8</vt:lpstr>
      <vt:lpstr>Řízení9</vt:lpstr>
      <vt:lpstr>Řízení10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Kasáková Zuzana</dc:creator>
  <cp:lastModifiedBy>David Kamil</cp:lastModifiedBy>
  <cp:lastPrinted>2014-09-30T11:53:54Z</cp:lastPrinted>
  <dcterms:created xsi:type="dcterms:W3CDTF">2014-09-04T08:24:24Z</dcterms:created>
  <dcterms:modified xsi:type="dcterms:W3CDTF">2014-09-30T11:53:59Z</dcterms:modified>
</cp:coreProperties>
</file>