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1"/>
  <workbookPr/>
  <bookViews>
    <workbookView xWindow="0" yWindow="0" windowWidth="28800" windowHeight="12225" activeTab="0"/>
  </bookViews>
  <sheets>
    <sheet name="Rekapitulace" sheetId="10" r:id="rId1"/>
    <sheet name="IT_NPO_cast_C_studijni" sheetId="11" r:id="rId2"/>
    <sheet name="IT_RESTART_ESF_II" sheetId="8" r:id="rId3"/>
  </sheets>
  <definedNames>
    <definedName name="Celkem">#REF!</definedName>
    <definedName name="_xlnm.Print_Area" localSheetId="1">'IT_NPO_cast_C_studijni'!$A$1:$L$15</definedName>
    <definedName name="_xlnm.Print_Area" localSheetId="2">'IT_RESTART_ESF_II'!$A$1:$L$26</definedName>
    <definedName name="_xlnm.Print_Titles" localSheetId="1">'IT_NPO_cast_C_studijni'!$6:$6</definedName>
    <definedName name="_xlnm.Print_Titles" localSheetId="2">'IT_RESTART_ESF_II'!$6:$6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<sst xmlns="http://schemas.openxmlformats.org/spreadsheetml/2006/main" count="148" uniqueCount="78">
  <si>
    <t xml:space="preserve">Příloha č. 2 - Technická specifikace </t>
  </si>
  <si>
    <t>Nabídková cena v Kč bez DPH</t>
  </si>
  <si>
    <t>DPH</t>
  </si>
  <si>
    <t>Cena v Kč vč. DPH</t>
  </si>
  <si>
    <t>HW vybavení - List "IT_NPO_cast_C_studijni")</t>
  </si>
  <si>
    <t>HW vybavení - List "IT_RESTART_ESF_II"</t>
  </si>
  <si>
    <t>Celkem</t>
  </si>
  <si>
    <t>Projekt:</t>
  </si>
  <si>
    <t>C3.Digitalizace činností přímo souvisejících se zajištěním vzdělávací činnosti a administrativních úkonů spojených se studijní agendou (NPO_SU_MSMT-16611/2022)</t>
  </si>
  <si>
    <t>Číslo</t>
  </si>
  <si>
    <t>určení</t>
  </si>
  <si>
    <t>Název položky</t>
  </si>
  <si>
    <t>Specifikace položky*</t>
  </si>
  <si>
    <t>Nabízený výrobek (uvést obchodní název, značku, typ)</t>
  </si>
  <si>
    <t>Odkaz na certifikaci výrobku (ENERGY STAR, EPEAT apod.)</t>
  </si>
  <si>
    <t>Cena v Kč bez DPH / 1 ks</t>
  </si>
  <si>
    <t>Počet ks</t>
  </si>
  <si>
    <t>Cena v Kč bez DPH celkem</t>
  </si>
  <si>
    <t>Cena v Kč vč. DPH celkem</t>
  </si>
  <si>
    <t>Poznámka</t>
  </si>
  <si>
    <t>MÚ</t>
  </si>
  <si>
    <t>Multifunkční laserová tiskárna</t>
  </si>
  <si>
    <t xml:space="preserve">Funkce: tiskárna, scanner, kopírka 
Typ medií: běžný papír, recyklovaný papír, silný papír, štítek, obálka 
Velikost média: papír (A4, A5, B5, uživatelem definovaný formát), obálka (DL, C5, B5) 
Zásobník: hlavní zásobník s kapacitou minimálně 250 listů,  víceúčelový zásobník s kapacitou minimálně 100 listů 
Operační paměť: minimálně 512 MB 
Rychlost tisku: minimálně 35 str./min černobíle (formát A4) 
Rozlišení tisku: minimálně 600x600 DPI 
Oboustranný tisk: Ano - automatický 
Rychlost kopírování: minimálně 30 str./min černobíle (formát A4) 
Oboustranné kopírování: Ano - s využitím automatického podavače 
Opakované kopírování: Ano, minimálně  1-100 kopií 
Rozlišení kopírování: minimálně 600x600 DPI 
Skener: barevný,  minimální optické rozlišení 600x600 DPI,  možnost skenování do emailu, síťové složky a počítače 
Formáty skenovaných souborů: PDF, TIFF, JPG 
Rozhraní: minimálně Ethernet RJ-45, WLAN 802.11b/g/n, USB 2.0 a vyšší 
Podporované operační systémy: minimálně Windows 10 a vyšší, Mac OS X 10.14 a vyšší (pro funkce tisku i skenování) 
Hmotnost: maximálně 15 kg 
Fyzické charakteristiky: šířka maximálně: 450 mm, hloubka maximálně: 400 mm, výška maximálně: 350 mm
</t>
  </si>
  <si>
    <t>[doplní dodavatel]</t>
  </si>
  <si>
    <t>OPF + MÚ</t>
  </si>
  <si>
    <t>Notebook</t>
  </si>
  <si>
    <t>Zadavatel požaduje dodání NB v univerzálním barevném provedení vhodném pro manažerské použití (černá, šedá, stříbrná apod.)
Typ procesoru: min. 4 fyzická jádra o výkonu min. 10056 bodů dle Passmark CPU Mark (www.cpubenchmark.net) v overall rating a min. 2725 bodů v single thread rating. Výsledky k datu září 2022
Display FHD: bezrámečkový nedotykový displej IPS velikost v rozmezí 15,4-15,6“ FHD, rozlišení 1920x1080, LED podsvícení, matný, antireflexní, min. 250 nitů
Konstrukce NTB: Šasi zpevněné konstrukce (kov, skelná vlákna, karbon) s odolnými panty - použití materiálu ABS je možné pouze v kombinaci s kovem, skelnými vlány či karbonem, nikoliv samostatně. Odolnost min. podle testu MIL-STD 810H
Váha: Max.1,65 kg vč. hlavní baterie
Grafická karta: integrovaná podporující 4 monitorové zobrazení
Pevný disk: min. 256 GB SSD PCIe NVMe min. rychlost čtení/zápisu 2000/1100 MB/s
Typ paměti: min. DDR4 3200 MHz
Velikost operační paměti: min. 8 GB, možnost rozšíření až na min. 64 GB, min.2 x DIMM sloty
Zdroj USB-C: min. 65 W
Vstupní a výstupní porty a sloty: USB Min. 4 x USB, z toho min. 2x USB 3.2 Gen 1 Typ-A a 2 x USB-C (redukce ani USB hub nejsou povoleny)
Grafika: HDMI 2.0
Síť: RJ45
Audio: Line-in/Line out (možno též sluchátka/microphon combo jack) 
Interní čtečka paměť. karet SD/MicroSD
Dokovací konektor: USB-C/Thunderbolt min. v4
Síťová karta: Integrovaná, rychlost 10/100/1000 Mbit/s, podpora Wake On LAN
Bezdrátové technologie: Interní dvoukanálová min. 802.11ax, 160MHz + Bluetooth 5.1
Zvuková karta: s interními stereo reproduktory a mikrofonem
Kamera, mikrofon: Integrovaná IR kamera s podporou technologie Windows Hello. Integrovaná HD kamera a mikrofon, integrovaná bezpečnostní krytka kamery.
Klávesnice: Česká podsvícená, multi-touchpad, oddělená numerická část, odolná proti polití.
Baterie: min.60 Whr s možností rychlého dobíjení
Zabezpečení: Lokální nebo vzdálená možnost BIOS flash update a možnost zaheslování BIOSu. Identifikace BIOS musí obsahovat sériové číslo a informace o výrobci a modelu. 
Dedikovaný hardwarový TPM 2.0 čip (kompatibilita s Windows 11) s certifikací FIPS 140-2.
Interní čtečka otisku prstů</t>
  </si>
  <si>
    <t>FPF + FVP</t>
  </si>
  <si>
    <t>Kancelářský počítač (pracovní stanice)</t>
  </si>
  <si>
    <r>
      <rPr>
        <sz val="11"/>
        <color rgb="FF000000"/>
        <rFont val="Calibri"/>
        <family val="2"/>
      </rPr>
      <t xml:space="preserve">Procesor – který splňuje v testu PassMark v položce Passmark CPU Mark min. 27073 bodů +/- 200 bodů (vícejádrový nebo vícejádrový s podporou vícevláknových operací).             
Operační paměť – min. 16 GB DDR4 s minimálně jedním volným slotem pro případné rozšíření
Interní jednotky – SSD min. 512 GB             
Grafická karta – integrovaná             
Vstup/výstup – min. 1x VGA D-SUB, min. 1x DisplayPort a 1x HDMI pro připojení monitoru , min. 9x USB z toho alespoň jedno USB-C,  Čtečka paměťových karet, Combo Audio Jack, LAN, sériový port, Vstup pro mikrofon, Výstup na sluchátka     
Optická mechanika - DVD      
Síťové rozhraní – LAN 1Gbit s možností boot ze sítě, Bluetooth, wi-fi a/b/g/n/ac
Myš – min. 3x tlačítko včetně scrollingu, vhodná jak pro leváky i praváky, citlivost min. 1000dpi
Klávesnice – česká numerická klávesnice   
Operační systém – originální Windows české nebo jakékoli, ze kterého lze updatovat na Win 11 Pro pomocí Campus licence
Provedení skříně -  mini/miditower (pro umístění pod stolem)    
</t>
    </r>
    <r>
      <rPr>
        <sz val="11"/>
        <color rgb="FFFF0000"/>
        <rFont val="Calibri"/>
        <family val="2"/>
      </rPr>
      <t>Další informace –  Servis u zákazníka (NBD). Vztahuje se také na příslušenství v podobě klavesnice a myši</t>
    </r>
    <r>
      <rPr>
        <sz val="11"/>
        <color rgb="FF000000"/>
        <rFont val="Calibri"/>
        <family val="2"/>
      </rPr>
      <t xml:space="preserve">    </t>
    </r>
  </si>
  <si>
    <t>[doplní dodavatel]
Pozn. Uchazeč uvedene obchodní název pracovní stanice a dále uvede ke každému požadovanému komponentu uvedeného ve sloupci "Specializace položky" jeho obchodní název/značku/typ (pokud je to relevantní)</t>
  </si>
  <si>
    <t>Monitor k PC</t>
  </si>
  <si>
    <t xml:space="preserve">Velikost – min. 34 ", rozlišení min. Quad HD 3400 × 1440 
Odezva monitoru – max. 5ms         
Obnovovací frekvence - min. 100 Hz
Maximální jas - min. 250 cd/m2            
Kontrast  - min. 3500:1            
Typ displeje monitoru – VA, 21:9 širokouúhlý, Antireflexní povrch obrazovky     
Vstupy/výstupy monitoru – min. 1x DisplayPort 1.4, min. 1x HDMI 2.0,min. 1x USB-C, Sluchátkový výstup, min. 5x USB   
Výbava - HDMI kabel, kompatibilní se standarty VESA  
Konstrukce - Prohnutá         
Požadované funkce - Nastavitelná výška, Filtr modrého světla, Power Delivery (min. 65W) </t>
  </si>
  <si>
    <t>FPF</t>
  </si>
  <si>
    <t>Kancelářský PC All in One</t>
  </si>
  <si>
    <r>
      <rPr>
        <sz val="11"/>
        <color rgb="FF000000"/>
        <rFont val="Calibri"/>
        <family val="2"/>
      </rPr>
      <t xml:space="preserve">Procesor – který splňuje v testu PassMark v položce Passmark CPU Mark min. 13168 bodů +/- 200 bodů (vícejádrový nebo vícejádrový s podporou vícevláknových operací).
Typ displeje monitoru – IPS
Velikost – min. 23 ", rozlišení min. Full-HD 1920 × 1080 px
Operační paměť – min. 16 GB DDR4 
Interní jednotky – SSD min. 512 GB
Grafická karta – integrovaná
Vstup/výstup – min. 1x HDMI pro připojení monitoru , min. 5x USB z toho alespoň jedno USB-C,  LAN
Síťové rozhraní –  Bluetooth, wi-fi min. 802.11ax
Myš – min. 3x tlačítko včetně scrollingu, vhodná jak pro leváky i praváky.
Klávesnice – česká numerická klávesnice
Operační systém – originální Windows české nebo jakékoli, ze kterého lze updatovat na Win 11 Pro pomocí Campus licence
Provedení skříně -  all in one
</t>
    </r>
    <r>
      <rPr>
        <sz val="11"/>
        <color rgb="FFFF0000"/>
        <rFont val="Calibri"/>
        <family val="2"/>
      </rPr>
      <t>Další informace –  Servis u zákazníka (NBD). Vztahuje se také na příslušenství v podobě klavesnice a myši</t>
    </r>
  </si>
  <si>
    <t>Paměť RAM DDR4 8 GB RAM</t>
  </si>
  <si>
    <t xml:space="preserve">Určení: Pro osobní počítač
Provedení: DIMM
Typ paměti: DDR4
Modul paměti: PC4-25600
Velikost operační paměti RAM: 8 GB
Frekvence paměti: 3 200 MHz
Časování: CL16, 16-18-18
Propustnost: 25 600 MB/s
Napětí: 1,35 V     </t>
  </si>
  <si>
    <t>Celková cena</t>
  </si>
  <si>
    <t>* V případě uvedeného požadavku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jedná se pouze o vymezení požadovaného standardu a zadavatel umožní pro plnění zakázky použití i jiných, kvalitativně a technicky obdobných řešení, minimálně stejného standardu.</t>
  </si>
  <si>
    <t>OPEN UNI - zlepšení otevřenosti a atraktivnosti studia na SU (reg. číslo CZ.02.2.69/0.0/0.0/18_056/0013364)</t>
  </si>
  <si>
    <t>Zvýšení kvality vzdělávání na Slezské univerzitě v Opavě ve vazbě na potřeby Moravskoslezského kraje (reg. číslo CZ.02.2.69/0.0/0.0/18_058/0010238)</t>
  </si>
  <si>
    <t>Specifikace položky</t>
  </si>
  <si>
    <t>Odkaz na certifikaci výrobku (ENERGY STAR, EPEAT, apod.)</t>
  </si>
  <si>
    <t>REK - OSP</t>
  </si>
  <si>
    <t>Stolní kancelářský počítač typu pracovní stanice</t>
  </si>
  <si>
    <r>
      <rPr>
        <sz val="11"/>
        <color rgb="FF000000"/>
        <rFont val="Calibri"/>
        <family val="2"/>
      </rPr>
      <t xml:space="preserve">Procesor – který splňuje v testu PassMark v položce Passmark CPU Mark min. 27073 bodů +/- 200 bodů (vícejádrový nebo vícejádrový s podporou vícevláknových operací)
Operační paměť – min. 16 GB DDR4 s minimálně jedním volným slotem pro případné rozšíření
Interní jednotky – SSD min. 512 GB
Grafická karta – integrovaná
Vstup/výstup – min. 1x VGA D-SUB, min. 1x DisplayPort a 1x HDMI pro připojení monitoru , min. 9x USB z toho alespoň jedno USB-C,  Čtečka paměťových karet, Combo Audio Jack, LAN, sériový port, Vstup pro mikrofon, Výstup na sluchátka
Optická mechanika - DVD
Síťové rozhraní – LAN 1Gbit s možností boot ze sítě, Bluetooth, wi-fi a/b/g/n/ac
Myš – min. 3x tlačítko včetně scrollingu, vhodná jak pro leváky i praváky, citlivost min. 1000dpi
Klávesnice – česká numerická klávesnice
Operační systém – originální Windows české nebo jakékoli, ze kterého lze updatovat na Win 11 Pro pomocí Campus licence
Provedení skříně -  desktop
</t>
    </r>
    <r>
      <rPr>
        <sz val="11"/>
        <color rgb="FFFF0000"/>
        <rFont val="Calibri"/>
        <family val="2"/>
      </rPr>
      <t>Další informace –  Servis u zákazníka (NBD). Vztahuje se také na příslušenství v podobě klavesnice a myši</t>
    </r>
  </si>
  <si>
    <t>Velikost – min. 34 ", rozlišení min. Quad HD 3440 × 1440
Odezva monitoru – max. 4ms
Obnovovací frekvence - 100 Hz
Jas - min. 500 cd/m2
Kontrast  - min. 3000:1
Typ displeje monitoru – VA, 21:9 širokouúhlý, Antireflexní povrch obrazovky
Vstupy/výstupy monitoru – min. 1x DisplayPort 1.4, min. 1x HDMI 2.0,min. 1x USB-C, RJ-45 (LAN), Sluchátkový výstup, min. 4x USB
Výbava - VGA kabel, HDMI kabel, kompatibilní se standarty VESA, USB 3.0 hub
Konstrukce - prohnutá
Požadované funkce - Reproduktory, Nastavitelná výška, Flicker-free, Filtr modrého světla, Webkamera, Obraz v obraze (PiP), Power Delivery (min. 90W), Senzor přítomnosti</t>
  </si>
  <si>
    <t>Notebook 16"</t>
  </si>
  <si>
    <r>
      <rPr>
        <sz val="11"/>
        <color rgb="FF000000"/>
        <rFont val="Calibri"/>
        <family val="2"/>
      </rPr>
      <t xml:space="preserve">Typ displeje - 16" IPS, 1920 × 1080 px, antireflexní (matný)
Procesor – splňuje v testu PassMark v položce Passmark CPU Mark 13225 bodů +/- 200 bodů (vícejádrový nebo vícejádrový s podporou vícevláknových operací).
Operační paměť – min. 16 GB DDR4
Interní jednotky – SSD min. 512 GB
Grafická karta –  Dedikovaná s max 2 GB paměťi grafické karty
Síťové rozhraní - Wifi6 -  802.11ax, Bluetooth
Vstup/výstup – min. 1 x USB 3,min. 1 x USB 2, min. 1x USB-C, min. 1x HDMI, RJ45
Operační systém - originální Windows české nebo jakékoli, ze kterého lze updatovat na Win 11 Pro pomocí Campus licence
Konstrukce - Hmotnost - max. 2 kg
Optická mechanika - ne
Výbava - Čtečka otisků prstů, podsvětlená klávesnice (s možnosti vypnout), numerická klávesnice,  možnost nabíjet přes USB-C
</t>
    </r>
    <r>
      <rPr>
        <sz val="11"/>
        <color rgb="FFFF0000"/>
        <rFont val="Calibri"/>
        <family val="2"/>
      </rPr>
      <t>Další informace – Servis u zákazníka (On-site)</t>
    </r>
  </si>
  <si>
    <t>Notebook 17"</t>
  </si>
  <si>
    <r>
      <rPr>
        <sz val="11"/>
        <color rgb="FF000000"/>
        <rFont val="Calibri"/>
        <family val="2"/>
      </rPr>
      <t xml:space="preserve">Typ displeje - min. 17,3" IPS, 1920 × 1080 px, 16:9, dotykový
Procesor – splňuje v testu PassMark v položce Passmark CPU Mark 10055 bodů +/- 100 bodů (vícejádrový nebo vícejádrový s podporou vícevláknových operací)
Operační paměť – min. 16 GB DDR4
Interní jednotky - SSD min. 1000 GB
Grafická karty - dedikovaná s min. 2 GB paměť i grafické karty
Síťové rozhraní - Wifi 3 - 802.11 ax, Bluetooth
Vstup/výstup - min. 2 x USB 2, min. 1x USB-C, min. 1x HDMI, Combo Audio Jack
Operační systém - originální Windows české nebo jakékoliv, ze kterého lze updatovat na Win 11 Pro pomoc Campus licence
Optická mechanika - ne
Konstrukce - hmotnost max. 2,6 kg
Výbava - čtečka otisků prstů, podsvěcená klávesnice (s možnosti vypnout), numetická klávesnice, možnosti nabíjet přes USB-C, čtečka paměťových karet
</t>
    </r>
    <r>
      <rPr>
        <sz val="11"/>
        <color rgb="FFFF0000"/>
        <rFont val="Calibri"/>
        <family val="2"/>
      </rPr>
      <t>Další informace - 24 měsíců záruka + servis u zakázníka (on-site)</t>
    </r>
  </si>
  <si>
    <t>FÚ</t>
  </si>
  <si>
    <t>Tablet I. (viki)</t>
  </si>
  <si>
    <t>operační systém iOS verze iPad OS
kapacita baterie min. 10758 mAh
maximální výkon drátového nabíjení min. 20 W
počet jader GPU min. 8
úhlopříčka displeje min. 12,9"
rozlišení min. 2732x2048 px
kapacita úložistě min. 128 GB
velikost RAM min. 8 GB
Procesor, který který splňuje v testu PassMark v položce Passmark CPU Mark min. 17 309 bodů (výsledky k datu srpen 2022)</t>
  </si>
  <si>
    <t>Tužka na tablet I. (viki)</t>
  </si>
  <si>
    <t>kompatibilita s operačním systémem iOS a tabletem výše
technologie aktivní
materiál plast
funkce min. bluetooth, rozpoznání přítlaku, palm rejection, vyměnitelný hrot
výdrž baterie min. 12h
hmotnost max. 20,7 g
způsob nabíjení magneticky</t>
  </si>
  <si>
    <t xml:space="preserve"> FÚ</t>
  </si>
  <si>
    <t>Obal k tabletu I. (viki)</t>
  </si>
  <si>
    <t>kompatibilita s tabletem a operačním systémem iOS
součástí obalu podsvícená klávesnice a trackpad
ochrana displeje i zad tabletu
upevnění k tabletu magneticky
součástí USB-C port</t>
  </si>
  <si>
    <t>Tablet II. (gráf)</t>
  </si>
  <si>
    <t>operační systém iOS verze iPad OS
kapacita baterie min. 10758 mAh
maximální výkon drátového nabíjení min. 20 W
počet jader procesoru min. 8
počet jader GPU min. 8
úhlopříčka displeje min. 12,9"
rozlišení min. 2732x2048 px
kapacita úložistě min. 256 GB
velikost RAM min. 8 GB</t>
  </si>
  <si>
    <t>Obal k tabletu II. (gráf)</t>
  </si>
  <si>
    <t>Tužka na tablet II. (gráf)</t>
  </si>
  <si>
    <t>Tablet III. (ostatní)</t>
  </si>
  <si>
    <t>operační systém iOS verze iPad OS
kapacita baterie min. 10758 mAh
maximální výkon drátového nabíjení min. 20 W
počet jader GPU min. 8
úhlopříčka displeje min. 12,9"
rozlišení min. 2732x2048 px
kapacita úložistě min. 128 GB
velikost RAM min. 8 GB
Procesor, který který splňuje v testu PassMark v položce Passmark CPU min. 17 309 bodů (výsledky k srpnu 2022)</t>
  </si>
  <si>
    <t>Obal k tabletu III. (ostatní)</t>
  </si>
  <si>
    <t>kompatibilita s tabletem výše
ochrana displeje i zad tabletu
integrovaný stojánek</t>
  </si>
  <si>
    <t>Tužka na tablet III. (ostatní)</t>
  </si>
  <si>
    <t>REK - EKO</t>
  </si>
  <si>
    <t>Notebook I.</t>
  </si>
  <si>
    <r>
      <rPr>
        <sz val="11"/>
        <color rgb="FF000000"/>
        <rFont val="Calibri"/>
        <family val="2"/>
      </rPr>
      <t xml:space="preserve">Displej: 15,6" FHD (1920x1080) IPS, jas 250 nitů, antireflexní, barevný gamut 45% NTSC, nedotykový 
Procesor: minimální hodnota 6230 bodů v benchmarku PassMark, http://www.cpubenchmark.net k datu v říjnu 2022 (vícejádrový nebo vícejádrový s podporou vícevláknových operací) 
Grafická karta: integrovaná, minimální hodnota 1500 bodů v benchmarku PassMark, http://www.videocardbenchmark.net k datu v říjnu 2022 
Operační paměť: min RAM 8GB DDR4 (min. 3200 MHz, integrovaná na základní desce) 
Operační paměť: min. 1x volným slotem DDR4 SO-DIMM s možností rozšíření kapacity do kapacity 32GB SO-DIMM DDR4-3200,    
Pevný disk: k dispozici dvě pozice - 1x M.2 2242 PCIe 3.0x4 NVMe do min. kapacity 512 GB, 1x M.2 2280 PCIe 3.0x2 SSD do kapacity 1 TB, první slot osazen SSD v min. kapacitě 256 GB (M.2 2242 PCIe 3.0x4 NVMe)  
Komunikace: WLAN (Wi-Fi 6 11ax), 2x2, Bluetooth (BT min 5.1), LAN 100/1000 
Rozhraní: min. 2x USB 3.2 Gen 1, 1x USB-C 3.2 Gen 1 (s podporou přenosu dat, Power Delivery 3.0 a DisplayPort 1.4), 1x Thunderbolt 4/USB 4 40Gbps (s podporou přenosu dat, Power Delivery 3.0 a DisplayPort 1.4), 1x HDMI 1.4b, 1x čtečka paměťových karet (min. typy SD, SDHC, SDXC), 1x ethernet (RJ-45), 1x kombinovaný konektor pro sluchátka/mikrofon (3,5mm), 1x Kensington nano Security slot 
Optická mechanika: Nepožadováno 
Kamera: min. HD 720p s krytkou 
Zvuk: integrované stereofonní reproduktory, 2W x2, Dolby Audio, integrovaný mikrofon 
Klávesnice: česká, numerická, podsvícená, touchpad součástí konstrukce, čtečka otisku prstu součástí konstrukce 
Zabezpečení: integrovaný Trusted Platform Module (TPM) chip minimálně ver. 2.0, čtečka otisku prstu 
Operační systém: originální Windows 11, ze kterého lze updatovat na Win 11 EDU pomocí akademické Campus licence 
Rozměry: max. šířka 357 mm, hloubka 235 mm, výška 18,9 mm (tolerance +/- 10 %)
Baterie: Integrovaná, min. 45Wh  
Výdrž na baterii: provoz na baterii min. 6 hodin 
Napájení: min. 65W přes USB-C 
Váha: max. 1,7 Kg 
Barva: v univerzálním barevném provedení vhodném pro manažerské použití (černá, šedá, stříbrná apod.)
Materiál: hliník + plast (pc+abs)  
</t>
    </r>
    <r>
      <rPr>
        <sz val="11"/>
        <color rgb="FFFF0000"/>
        <rFont val="Calibri"/>
        <family val="2"/>
      </rPr>
      <t>Certifikace: min. ENERGY STAR 8.0</t>
    </r>
    <r>
      <rPr>
        <sz val="11"/>
        <color rgb="FF000000"/>
        <rFont val="Calibri"/>
        <family val="2"/>
      </rPr>
      <t xml:space="preserve">, RoHS complian, MIL-STD-810H úspěšný military test, TÜV Rheinland® Low Blue Light, EPEAT™ Silver, ErP Lot 3 
Brašna: nastavitelný a odnímatelný ramenní popruh s polstrované rukojeti přes rameno, zvýšená ochrannou před nárazy, přední kapsa pro uložení příslušenství, zadní kapsa pro dokumenty, rozměry brašny pro 15,6" notebook </t>
    </r>
  </si>
  <si>
    <t>Notebook II.</t>
  </si>
  <si>
    <r>
      <rPr>
        <sz val="11"/>
        <color rgb="FF000000"/>
        <rFont val="Calibri"/>
        <family val="2"/>
      </rPr>
      <t xml:space="preserve">Displej: 13,3" FHD (1920x1080) IPS, dotykový, antireflexní úprava,  jas 400 nitů, barevný gamut 72% NTSC, poměrem obrazovky k tělu min. 82% 
Režimy použití displeje: je možné plynulé otáčení displeje o 360° a využívat jako notebook, stan nebo tablet 
Procesor: minimální hodnota 10 480 bodů v benchmarku PassMark, http://www.cpubenchmark.net k datu v září 2022 (vícejádrový nebo vícejádrový s podporou vícevláknových operací) 
Grafická karta: integrovaná, minimální hodnota 2730 bodů v benchmarku PassMark, http://www.videocardbenchmark.net k datu v říjnu 2022 
Operační paměť: min 16 GB DDR4 3200 MHz SDRAM 
Pevný disk: min. 512 GB M.2 SSD PCIe NVMe  
Komunikace: Wi-Fi 6 (2x2), Bluetooth min. verze 5 
Rozhraní: min. 2x USB-C (s podporou přenosu dat, Thunderbolt 4, DisplayPort 1.4, Power Delivery), min. 2x USB 3.2 Gen 1 (s přenosovou rychlostí 5 Gb/s, min. 1x nabíjecí), 1x kombinovaný konektor pro Sluchátka/mikrofon; 1x HDMI 2.0; 1x napájecí konektor AC, Čtečka čipových karet Smart Card 
Kamera: min. HD 720p s podporou Windows Hello 
Zvuk: dva integrované stereofonní reproduktory a 3 integrované sestavy mikrofonů 
Klávesnice: česká, podsvícená, odolná proti polití, polohovací zařízení součástí konstrukce - clickpad s podporou vícedotykových gest 
Čtečka otisku prstu: je součástí konstrukce 
Zabezpečení: integrovaný Trusted Platform Module (TPM) chip minimálně ver. 2.0, čtečka otisku prstu, hardwarové vypnutí webové kamery, slot na bezpečnostní zámek 
Operační systém: min. originální Windows 10, ze kterého lze updatovat na Win 11 EDU pomocí akademické Campus licence 
Rozměry: max. šířka 307,5 mm, max. hloubka 205 mm, max. výška 17,9 mm (tolerance +/- 10 %) 
Baterie: Integrovaná, min. 53 Wh 
Výdrž na baterii: provoz na baterii až 14 hodin
Napájení: přes USB-C (min. 65W), pomocí externího napájecího AC adaptéru (min. 45W) 
Váha: max. 1,35 Kg 
Barva: v univerzálním barevném provedení vhodném pro manažerské použití (černá, šedá, stříbrná apod.)
Materiál: celokovové šasi 
</t>
    </r>
    <r>
      <rPr>
        <sz val="11"/>
        <color rgb="FFFF0000"/>
        <rFont val="Calibri"/>
        <family val="2"/>
      </rPr>
      <t>Záruka výrobce: min. 3 roky</t>
    </r>
    <r>
      <rPr>
        <sz val="11"/>
        <color rgb="FF000000"/>
        <rFont val="Calibri"/>
        <family val="2"/>
      </rPr>
      <t xml:space="preserve"> 
</t>
    </r>
    <r>
      <rPr>
        <sz val="11"/>
        <color rgb="FFFF0000"/>
        <rFont val="Calibri"/>
        <family val="2"/>
      </rPr>
      <t>Certifikace: min. ENERGY STAR</t>
    </r>
    <r>
      <rPr>
        <sz val="11"/>
        <color rgb="FF000000"/>
        <rFont val="Calibri"/>
        <family val="2"/>
      </rPr>
      <t>®; registrace EPEA, TCO 8.0</t>
    </r>
  </si>
  <si>
    <t>Malá dokovací stanice pro notebook II.</t>
  </si>
  <si>
    <t xml:space="preserve">Vstup: 1x USB 3.2 Gen 1, připojovací USB konektor typu A male (samec) umístěn na napevno uchyceném 20 cm kabelu, 1x konektor pro dodatečné napájení ze standardních USB nabíječek (bez nutnosti připojovat) 
Výstupy: 3x USB 3.2 Gen 1, 1x Gigabit Ethernet s RJ-45 (podpora 10/100/1000 Mb/s) 
Výstupní USB: Nabíjení mobilních zařízení proudem až 1.2 A v každém z portů hubu (po připojení dodatečného napájení), zpětně kompatibilní s USB 3.1 Gen 1 / USB 3.0 / USB 2.0 a USB 1.1 
Podporované operační systémy: MS Windows 8.1 a novější 
Podpora úsporného režimu 
Plná podpora Plug and Play 
Připojení až tři USB zařízení současně 
Konstrukce: tělo je vyrobeno z hliníku </t>
  </si>
  <si>
    <t>Laserový projektor</t>
  </si>
  <si>
    <t>Nativní rozlišení: 1920 × 1080 px (tolerance +/- 10 %)
Poměr stran:  16:9
Kontrast: min. 2 500 000:1
Úhlopříčka obrazu:  30" - 150" +- 5"
Technologie:  LCD
Zdroj světla: Laser
Hlučnost:  max. 27 dB
Maximální spotřeba: 102W
Připojení: min. 2x HDMI, USB2.0, Sluchátkový výstup
Výbava: Reproduktory s možnosti použít i samostatně přes Bluetooth, Dálkové ovládání
Hmotnost max: 2,1 kg
Umístění: Na stůl, Na 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</si>
</sst>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_K_č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rgb="FF000000"/>
      <name val="Calibri"/>
      <family val="2"/>
    </font>
    <font>
      <i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8" fontId="0" fillId="0" borderId="1" xfId="0" applyNumberFormat="1" applyBorder="1"/>
    <xf numFmtId="0" fontId="2" fillId="0" borderId="1" xfId="0" applyFont="1" applyBorder="1"/>
    <xf numFmtId="8" fontId="2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3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center" vertical="center" wrapText="1"/>
    </xf>
    <xf numFmtId="164" fontId="9" fillId="5" borderId="2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"/>
  <sheetViews>
    <sheetView tabSelected="1" workbookViewId="0" topLeftCell="A1">
      <selection activeCell="C16" sqref="C16"/>
    </sheetView>
  </sheetViews>
  <sheetFormatPr defaultColWidth="9.140625" defaultRowHeight="15"/>
  <cols>
    <col min="1" max="1" width="47.140625" style="0" customWidth="1"/>
    <col min="2" max="4" width="27.8515625" style="0" customWidth="1"/>
  </cols>
  <sheetData>
    <row r="1" spans="1:2" ht="15">
      <c r="A1" s="5" t="s">
        <v>0</v>
      </c>
      <c r="B1" s="5"/>
    </row>
    <row r="2" spans="1:2" ht="15">
      <c r="A2" s="5"/>
      <c r="B2" s="5"/>
    </row>
    <row r="3" spans="1:2" ht="15">
      <c r="A3" s="5"/>
      <c r="B3" s="5"/>
    </row>
    <row r="4" spans="1:4" ht="15">
      <c r="A4" s="9"/>
      <c r="B4" s="15" t="s">
        <v>1</v>
      </c>
      <c r="C4" s="15" t="s">
        <v>2</v>
      </c>
      <c r="D4" s="15" t="s">
        <v>3</v>
      </c>
    </row>
    <row r="5" spans="1:4" ht="15">
      <c r="A5" s="9" t="s">
        <v>4</v>
      </c>
      <c r="B5" s="12">
        <f>IT_NPO_cast_C_studijni!I13</f>
        <v>0</v>
      </c>
      <c r="C5" s="12">
        <f>IT_NPO_cast_C_studijni!J13</f>
        <v>0</v>
      </c>
      <c r="D5" s="12">
        <f>B5+C5</f>
        <v>0</v>
      </c>
    </row>
    <row r="6" spans="1:4" ht="15">
      <c r="A6" s="9" t="s">
        <v>5</v>
      </c>
      <c r="B6" s="12">
        <f>IT_RESTART_ESF_II!I24</f>
        <v>0</v>
      </c>
      <c r="C6" s="12">
        <f>IT_RESTART_ESF_II!J24</f>
        <v>0</v>
      </c>
      <c r="D6" s="12">
        <f>B6+C6</f>
        <v>0</v>
      </c>
    </row>
    <row r="7" spans="1:4" ht="15">
      <c r="A7" s="13" t="s">
        <v>6</v>
      </c>
      <c r="B7" s="14">
        <f>SUM(B5:B6)</f>
        <v>0</v>
      </c>
      <c r="C7" s="14">
        <f>SUM(C5:C6)</f>
        <v>0</v>
      </c>
      <c r="D7" s="14">
        <f>B7+C7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EDCEB-76A6-4562-A500-926A89364324}">
  <sheetPr>
    <pageSetUpPr fitToPage="1"/>
  </sheetPr>
  <dimension ref="A1:L20"/>
  <sheetViews>
    <sheetView zoomScale="70" zoomScaleNormal="70" workbookViewId="0" topLeftCell="B13">
      <selection activeCell="G26" sqref="G26"/>
    </sheetView>
  </sheetViews>
  <sheetFormatPr defaultColWidth="8.7109375" defaultRowHeight="15"/>
  <cols>
    <col min="1" max="1" width="8.7109375" style="0" customWidth="1"/>
    <col min="2" max="2" width="11.28125" style="0" customWidth="1"/>
    <col min="3" max="3" width="22.421875" style="0" customWidth="1"/>
    <col min="4" max="4" width="132.00390625" style="0" customWidth="1"/>
    <col min="5" max="5" width="44.421875" style="0" customWidth="1"/>
    <col min="6" max="6" width="42.00390625" style="0" customWidth="1"/>
    <col min="7" max="7" width="14.140625" style="3" customWidth="1"/>
    <col min="8" max="8" width="10.28125" style="1" customWidth="1"/>
    <col min="9" max="11" width="13.8515625" style="3" customWidth="1"/>
    <col min="12" max="12" width="23.421875" style="0" customWidth="1"/>
  </cols>
  <sheetData>
    <row r="1" spans="1:10" s="25" customFormat="1" ht="15.75">
      <c r="A1" s="24" t="s">
        <v>0</v>
      </c>
      <c r="E1" s="26"/>
      <c r="F1" s="26"/>
      <c r="G1" s="27"/>
      <c r="H1" s="26"/>
      <c r="I1" s="26"/>
      <c r="J1" s="26"/>
    </row>
    <row r="2" spans="1:10" s="25" customFormat="1" ht="15.75">
      <c r="A2" s="24"/>
      <c r="E2" s="26"/>
      <c r="F2" s="26"/>
      <c r="G2" s="27"/>
      <c r="H2" s="26"/>
      <c r="I2" s="26"/>
      <c r="J2" s="26"/>
    </row>
    <row r="3" spans="1:10" s="25" customFormat="1" ht="15.75">
      <c r="A3" s="24" t="s">
        <v>7</v>
      </c>
      <c r="B3" s="45" t="s">
        <v>8</v>
      </c>
      <c r="C3" s="45"/>
      <c r="D3" s="45"/>
      <c r="E3" s="45"/>
      <c r="F3" s="45"/>
      <c r="G3" s="45"/>
      <c r="H3" s="45"/>
      <c r="I3" s="26"/>
      <c r="J3" s="26"/>
    </row>
    <row r="4" spans="2:11" ht="15">
      <c r="B4" s="46"/>
      <c r="C4" s="46"/>
      <c r="D4" s="46"/>
      <c r="E4" s="46"/>
      <c r="F4" s="46"/>
      <c r="G4" s="46"/>
      <c r="H4" s="46"/>
      <c r="K4"/>
    </row>
    <row r="5" spans="2:11" ht="15">
      <c r="B5" s="7"/>
      <c r="C5" s="7"/>
      <c r="D5" s="7"/>
      <c r="E5" s="7"/>
      <c r="F5" s="7"/>
      <c r="G5" s="7"/>
      <c r="H5" s="7"/>
      <c r="K5"/>
    </row>
    <row r="6" spans="1:12" s="25" customFormat="1" ht="47.25">
      <c r="A6" s="37" t="s">
        <v>9</v>
      </c>
      <c r="B6" s="38" t="s">
        <v>10</v>
      </c>
      <c r="C6" s="37" t="s">
        <v>11</v>
      </c>
      <c r="D6" s="38" t="s">
        <v>12</v>
      </c>
      <c r="E6" s="38" t="s">
        <v>13</v>
      </c>
      <c r="F6" s="38" t="s">
        <v>14</v>
      </c>
      <c r="G6" s="39" t="s">
        <v>15</v>
      </c>
      <c r="H6" s="38" t="s">
        <v>16</v>
      </c>
      <c r="I6" s="39" t="s">
        <v>17</v>
      </c>
      <c r="J6" s="39" t="s">
        <v>2</v>
      </c>
      <c r="K6" s="40" t="s">
        <v>18</v>
      </c>
      <c r="L6" s="39" t="s">
        <v>19</v>
      </c>
    </row>
    <row r="7" spans="1:12" ht="266.45" customHeight="1">
      <c r="A7" s="28">
        <v>1</v>
      </c>
      <c r="B7" s="29" t="s">
        <v>20</v>
      </c>
      <c r="C7" s="30" t="s">
        <v>21</v>
      </c>
      <c r="D7" s="19" t="s">
        <v>22</v>
      </c>
      <c r="E7" s="21" t="s">
        <v>23</v>
      </c>
      <c r="F7" s="21" t="s">
        <v>23</v>
      </c>
      <c r="G7" s="22">
        <v>0</v>
      </c>
      <c r="H7" s="18">
        <v>1</v>
      </c>
      <c r="I7" s="2">
        <f aca="true" t="shared" si="0" ref="I7:I12">G7*H7</f>
        <v>0</v>
      </c>
      <c r="J7" s="2">
        <f aca="true" t="shared" si="1" ref="J7:J12">(I7/100)*21</f>
        <v>0</v>
      </c>
      <c r="K7" s="8">
        <f aca="true" t="shared" si="2" ref="K7:K11">SUM(I7,J7)</f>
        <v>0</v>
      </c>
      <c r="L7" s="16"/>
    </row>
    <row r="8" spans="1:12" ht="402.6" customHeight="1">
      <c r="A8" s="28">
        <v>2</v>
      </c>
      <c r="B8" s="29" t="s">
        <v>24</v>
      </c>
      <c r="C8" s="30" t="s">
        <v>25</v>
      </c>
      <c r="D8" s="20" t="s">
        <v>26</v>
      </c>
      <c r="E8" s="21" t="s">
        <v>23</v>
      </c>
      <c r="F8" s="21" t="s">
        <v>23</v>
      </c>
      <c r="G8" s="22">
        <v>0</v>
      </c>
      <c r="H8" s="18">
        <v>7</v>
      </c>
      <c r="I8" s="2">
        <f t="shared" si="0"/>
        <v>0</v>
      </c>
      <c r="J8" s="2">
        <f t="shared" si="1"/>
        <v>0</v>
      </c>
      <c r="K8" s="8">
        <f t="shared" si="2"/>
        <v>0</v>
      </c>
      <c r="L8" s="16"/>
    </row>
    <row r="9" spans="1:12" ht="207" customHeight="1">
      <c r="A9" s="28">
        <v>3</v>
      </c>
      <c r="B9" s="29" t="s">
        <v>27</v>
      </c>
      <c r="C9" s="30" t="s">
        <v>28</v>
      </c>
      <c r="D9" s="44" t="s">
        <v>29</v>
      </c>
      <c r="E9" s="21" t="s">
        <v>30</v>
      </c>
      <c r="F9" s="21" t="s">
        <v>23</v>
      </c>
      <c r="G9" s="22">
        <v>0</v>
      </c>
      <c r="H9" s="18">
        <v>3</v>
      </c>
      <c r="I9" s="2">
        <f t="shared" si="0"/>
        <v>0</v>
      </c>
      <c r="J9" s="2">
        <f t="shared" si="1"/>
        <v>0</v>
      </c>
      <c r="K9" s="8">
        <f t="shared" si="2"/>
        <v>0</v>
      </c>
      <c r="L9" s="16"/>
    </row>
    <row r="10" spans="1:12" ht="153" customHeight="1">
      <c r="A10" s="28">
        <v>4</v>
      </c>
      <c r="B10" s="29" t="s">
        <v>27</v>
      </c>
      <c r="C10" s="30" t="s">
        <v>31</v>
      </c>
      <c r="D10" s="19" t="s">
        <v>32</v>
      </c>
      <c r="E10" s="21" t="s">
        <v>23</v>
      </c>
      <c r="F10" s="21" t="s">
        <v>23</v>
      </c>
      <c r="G10" s="22">
        <v>0</v>
      </c>
      <c r="H10" s="18">
        <v>6</v>
      </c>
      <c r="I10" s="2">
        <f t="shared" si="0"/>
        <v>0</v>
      </c>
      <c r="J10" s="2">
        <f t="shared" si="1"/>
        <v>0</v>
      </c>
      <c r="K10" s="8">
        <f t="shared" si="2"/>
        <v>0</v>
      </c>
      <c r="L10" s="16"/>
    </row>
    <row r="11" spans="1:12" ht="206.45" customHeight="1">
      <c r="A11" s="28">
        <v>5</v>
      </c>
      <c r="B11" s="29" t="s">
        <v>33</v>
      </c>
      <c r="C11" s="30" t="s">
        <v>34</v>
      </c>
      <c r="D11" s="44" t="s">
        <v>35</v>
      </c>
      <c r="E11" s="21" t="s">
        <v>23</v>
      </c>
      <c r="F11" s="21" t="s">
        <v>23</v>
      </c>
      <c r="G11" s="22">
        <v>0</v>
      </c>
      <c r="H11" s="18">
        <v>1</v>
      </c>
      <c r="I11" s="2">
        <f t="shared" si="0"/>
        <v>0</v>
      </c>
      <c r="J11" s="2">
        <f t="shared" si="1"/>
        <v>0</v>
      </c>
      <c r="K11" s="8">
        <f t="shared" si="2"/>
        <v>0</v>
      </c>
      <c r="L11" s="16"/>
    </row>
    <row r="12" spans="1:12" ht="133.9" customHeight="1">
      <c r="A12" s="28">
        <v>6</v>
      </c>
      <c r="B12" s="29" t="s">
        <v>33</v>
      </c>
      <c r="C12" s="30" t="s">
        <v>36</v>
      </c>
      <c r="D12" s="19" t="s">
        <v>37</v>
      </c>
      <c r="E12" s="21" t="s">
        <v>23</v>
      </c>
      <c r="F12" s="49"/>
      <c r="G12" s="22">
        <v>0</v>
      </c>
      <c r="H12" s="18">
        <v>2</v>
      </c>
      <c r="I12" s="2">
        <f t="shared" si="0"/>
        <v>0</v>
      </c>
      <c r="J12" s="2">
        <f t="shared" si="1"/>
        <v>0</v>
      </c>
      <c r="K12" s="8">
        <f>SUM(I12,J12)</f>
        <v>0</v>
      </c>
      <c r="L12" s="16"/>
    </row>
    <row r="13" spans="1:12" s="24" customFormat="1" ht="33" customHeight="1">
      <c r="A13" s="31"/>
      <c r="B13" s="31"/>
      <c r="C13" s="32"/>
      <c r="D13" s="33" t="s">
        <v>38</v>
      </c>
      <c r="E13" s="31"/>
      <c r="F13" s="31"/>
      <c r="G13" s="34"/>
      <c r="H13" s="35"/>
      <c r="I13" s="34">
        <f>SUM(I7:I12)</f>
        <v>0</v>
      </c>
      <c r="J13" s="34">
        <f>SUM(J7:J12)</f>
        <v>0</v>
      </c>
      <c r="K13" s="34">
        <f>SUM(K7:K12)</f>
        <v>0</v>
      </c>
      <c r="L13" s="31"/>
    </row>
    <row r="14" ht="15">
      <c r="C14" s="4"/>
    </row>
    <row r="15" spans="1:12" ht="32.45" customHeight="1">
      <c r="A15" s="47" t="s">
        <v>39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1:4" ht="14.45" customHeight="1">
      <c r="A16" s="23"/>
      <c r="B16" s="23"/>
      <c r="C16" s="23"/>
      <c r="D16" s="23"/>
    </row>
    <row r="17" ht="15">
      <c r="C17" s="4"/>
    </row>
    <row r="18" ht="15">
      <c r="C18" s="4"/>
    </row>
    <row r="19" ht="15">
      <c r="C19" s="4"/>
    </row>
    <row r="20" ht="15">
      <c r="C20" s="4"/>
    </row>
  </sheetData>
  <mergeCells count="3">
    <mergeCell ref="B3:H3"/>
    <mergeCell ref="B4:H4"/>
    <mergeCell ref="A15:L15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landscape" paperSize="9" scale="44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zoomScale="70" zoomScaleNormal="70" workbookViewId="0" topLeftCell="B1">
      <selection activeCell="F12" sqref="F12"/>
    </sheetView>
  </sheetViews>
  <sheetFormatPr defaultColWidth="8.7109375" defaultRowHeight="15"/>
  <cols>
    <col min="1" max="1" width="7.8515625" style="0" customWidth="1"/>
    <col min="2" max="2" width="10.7109375" style="0" customWidth="1"/>
    <col min="3" max="3" width="22.140625" style="0" customWidth="1"/>
    <col min="4" max="4" width="132.28125" style="0" customWidth="1"/>
    <col min="5" max="6" width="42.57421875" style="0" customWidth="1"/>
    <col min="7" max="7" width="15.140625" style="3" customWidth="1"/>
    <col min="8" max="8" width="10.28125" style="1" customWidth="1"/>
    <col min="9" max="11" width="14.00390625" style="3" customWidth="1"/>
    <col min="12" max="12" width="22.28125" style="0" customWidth="1"/>
  </cols>
  <sheetData>
    <row r="1" spans="1:10" s="25" customFormat="1" ht="15.75">
      <c r="A1" s="24" t="s">
        <v>0</v>
      </c>
      <c r="E1" s="26"/>
      <c r="F1" s="26"/>
      <c r="G1" s="27"/>
      <c r="H1" s="26"/>
      <c r="I1" s="26"/>
      <c r="J1" s="26"/>
    </row>
    <row r="2" spans="1:10" s="25" customFormat="1" ht="15.75">
      <c r="A2" s="24"/>
      <c r="E2" s="26"/>
      <c r="F2" s="26"/>
      <c r="G2" s="27"/>
      <c r="H2" s="26"/>
      <c r="I2" s="26"/>
      <c r="J2" s="26"/>
    </row>
    <row r="3" spans="1:10" s="25" customFormat="1" ht="15.75">
      <c r="A3" s="24" t="s">
        <v>7</v>
      </c>
      <c r="B3" s="48" t="s">
        <v>40</v>
      </c>
      <c r="C3" s="48"/>
      <c r="D3" s="48"/>
      <c r="E3" s="48"/>
      <c r="F3" s="48"/>
      <c r="G3" s="48"/>
      <c r="H3" s="48"/>
      <c r="I3" s="26"/>
      <c r="J3" s="26"/>
    </row>
    <row r="4" spans="2:10" s="25" customFormat="1" ht="15.75">
      <c r="B4" s="48" t="s">
        <v>41</v>
      </c>
      <c r="C4" s="48"/>
      <c r="D4" s="48"/>
      <c r="E4" s="48"/>
      <c r="F4" s="48"/>
      <c r="G4" s="48"/>
      <c r="H4" s="48"/>
      <c r="I4" s="26"/>
      <c r="J4" s="26"/>
    </row>
    <row r="5" spans="2:11" ht="15">
      <c r="B5" s="7"/>
      <c r="C5" s="7"/>
      <c r="D5" s="7"/>
      <c r="E5" s="7"/>
      <c r="F5" s="7"/>
      <c r="G5" s="7"/>
      <c r="H5" s="7"/>
      <c r="K5"/>
    </row>
    <row r="6" spans="1:12" s="25" customFormat="1" ht="47.25">
      <c r="A6" s="37" t="s">
        <v>9</v>
      </c>
      <c r="B6" s="38" t="s">
        <v>10</v>
      </c>
      <c r="C6" s="37" t="s">
        <v>11</v>
      </c>
      <c r="D6" s="38" t="s">
        <v>42</v>
      </c>
      <c r="E6" s="38" t="s">
        <v>13</v>
      </c>
      <c r="F6" s="38" t="s">
        <v>43</v>
      </c>
      <c r="G6" s="39" t="s">
        <v>15</v>
      </c>
      <c r="H6" s="38" t="s">
        <v>16</v>
      </c>
      <c r="I6" s="39" t="s">
        <v>17</v>
      </c>
      <c r="J6" s="39" t="s">
        <v>2</v>
      </c>
      <c r="K6" s="40" t="s">
        <v>18</v>
      </c>
      <c r="L6" s="39" t="s">
        <v>19</v>
      </c>
    </row>
    <row r="7" spans="1:12" ht="213" customHeight="1">
      <c r="A7" s="28">
        <v>1</v>
      </c>
      <c r="B7" s="28" t="s">
        <v>44</v>
      </c>
      <c r="C7" s="36" t="s">
        <v>45</v>
      </c>
      <c r="D7" s="42" t="s">
        <v>46</v>
      </c>
      <c r="E7" s="21" t="s">
        <v>30</v>
      </c>
      <c r="F7" s="21" t="s">
        <v>23</v>
      </c>
      <c r="G7" s="22">
        <v>0</v>
      </c>
      <c r="H7" s="6">
        <v>3</v>
      </c>
      <c r="I7" s="2">
        <f aca="true" t="shared" si="0" ref="I7:I10">G7*H7</f>
        <v>0</v>
      </c>
      <c r="J7" s="2">
        <f aca="true" t="shared" si="1" ref="J7:J10">(I7/100)*21</f>
        <v>0</v>
      </c>
      <c r="K7" s="8">
        <f aca="true" t="shared" si="2" ref="K7:K10">SUM(I7,J7)</f>
        <v>0</v>
      </c>
      <c r="L7" s="16"/>
    </row>
    <row r="8" spans="1:12" ht="168" customHeight="1">
      <c r="A8" s="28">
        <v>2</v>
      </c>
      <c r="B8" s="28" t="s">
        <v>44</v>
      </c>
      <c r="C8" s="36" t="s">
        <v>31</v>
      </c>
      <c r="D8" s="10" t="s">
        <v>47</v>
      </c>
      <c r="E8" s="21" t="s">
        <v>23</v>
      </c>
      <c r="F8" s="21" t="s">
        <v>23</v>
      </c>
      <c r="G8" s="22">
        <v>0</v>
      </c>
      <c r="H8" s="6">
        <v>4</v>
      </c>
      <c r="I8" s="2">
        <f t="shared" si="0"/>
        <v>0</v>
      </c>
      <c r="J8" s="2">
        <f t="shared" si="1"/>
        <v>0</v>
      </c>
      <c r="K8" s="8">
        <f t="shared" si="2"/>
        <v>0</v>
      </c>
      <c r="L8" s="16"/>
    </row>
    <row r="9" spans="1:12" ht="198.6" customHeight="1">
      <c r="A9" s="28">
        <v>3</v>
      </c>
      <c r="B9" s="28" t="s">
        <v>44</v>
      </c>
      <c r="C9" s="36" t="s">
        <v>48</v>
      </c>
      <c r="D9" s="43" t="s">
        <v>49</v>
      </c>
      <c r="E9" s="21" t="s">
        <v>23</v>
      </c>
      <c r="F9" s="21" t="s">
        <v>23</v>
      </c>
      <c r="G9" s="22">
        <v>0</v>
      </c>
      <c r="H9" s="6">
        <v>4</v>
      </c>
      <c r="I9" s="2">
        <f t="shared" si="0"/>
        <v>0</v>
      </c>
      <c r="J9" s="2">
        <f t="shared" si="1"/>
        <v>0</v>
      </c>
      <c r="K9" s="8">
        <f t="shared" si="2"/>
        <v>0</v>
      </c>
      <c r="L9" s="16"/>
    </row>
    <row r="10" spans="1:12" ht="196.9" customHeight="1">
      <c r="A10" s="28">
        <v>4</v>
      </c>
      <c r="B10" s="28" t="s">
        <v>44</v>
      </c>
      <c r="C10" s="36" t="s">
        <v>50</v>
      </c>
      <c r="D10" s="42" t="s">
        <v>51</v>
      </c>
      <c r="E10" s="21" t="s">
        <v>23</v>
      </c>
      <c r="F10" s="21" t="s">
        <v>23</v>
      </c>
      <c r="G10" s="22">
        <v>0</v>
      </c>
      <c r="H10" s="6">
        <v>1</v>
      </c>
      <c r="I10" s="2">
        <f t="shared" si="0"/>
        <v>0</v>
      </c>
      <c r="J10" s="2">
        <f t="shared" si="1"/>
        <v>0</v>
      </c>
      <c r="K10" s="8">
        <f t="shared" si="2"/>
        <v>0</v>
      </c>
      <c r="L10" s="16"/>
    </row>
    <row r="11" spans="1:12" ht="135.6" customHeight="1">
      <c r="A11" s="28">
        <v>5</v>
      </c>
      <c r="B11" s="28" t="s">
        <v>52</v>
      </c>
      <c r="C11" s="30" t="s">
        <v>53</v>
      </c>
      <c r="D11" s="10" t="s">
        <v>54</v>
      </c>
      <c r="E11" s="21" t="s">
        <v>23</v>
      </c>
      <c r="F11" s="21" t="s">
        <v>23</v>
      </c>
      <c r="G11" s="22">
        <v>0</v>
      </c>
      <c r="H11" s="6">
        <v>1</v>
      </c>
      <c r="I11" s="2">
        <f aca="true" t="shared" si="3" ref="I11:I19">G11*H11</f>
        <v>0</v>
      </c>
      <c r="J11" s="2">
        <f aca="true" t="shared" si="4" ref="J11:J19">(I11/100)*21</f>
        <v>0</v>
      </c>
      <c r="K11" s="8">
        <f aca="true" t="shared" si="5" ref="K11:K19">SUM(I11,J11)</f>
        <v>0</v>
      </c>
      <c r="L11" s="16"/>
    </row>
    <row r="12" spans="1:12" ht="108.6" customHeight="1">
      <c r="A12" s="28">
        <v>7</v>
      </c>
      <c r="B12" s="28" t="s">
        <v>52</v>
      </c>
      <c r="C12" s="30" t="s">
        <v>55</v>
      </c>
      <c r="D12" s="10" t="s">
        <v>56</v>
      </c>
      <c r="E12" s="21" t="s">
        <v>23</v>
      </c>
      <c r="F12" s="49"/>
      <c r="G12" s="22">
        <v>0</v>
      </c>
      <c r="H12" s="6">
        <v>1</v>
      </c>
      <c r="I12" s="2">
        <f>G12*H12</f>
        <v>0</v>
      </c>
      <c r="J12" s="2">
        <f>(I12/100)*21</f>
        <v>0</v>
      </c>
      <c r="K12" s="8">
        <f>SUM(I12,J12)</f>
        <v>0</v>
      </c>
      <c r="L12" s="16"/>
    </row>
    <row r="13" spans="1:12" ht="80.45" customHeight="1">
      <c r="A13" s="28">
        <v>6</v>
      </c>
      <c r="B13" s="28" t="s">
        <v>57</v>
      </c>
      <c r="C13" s="30" t="s">
        <v>58</v>
      </c>
      <c r="D13" s="10" t="s">
        <v>59</v>
      </c>
      <c r="E13" s="21" t="s">
        <v>23</v>
      </c>
      <c r="F13" s="49"/>
      <c r="G13" s="22">
        <v>0</v>
      </c>
      <c r="H13" s="6">
        <v>1</v>
      </c>
      <c r="I13" s="2">
        <f t="shared" si="3"/>
        <v>0</v>
      </c>
      <c r="J13" s="2">
        <f t="shared" si="4"/>
        <v>0</v>
      </c>
      <c r="K13" s="8">
        <f t="shared" si="5"/>
        <v>0</v>
      </c>
      <c r="L13" s="16"/>
    </row>
    <row r="14" spans="1:12" ht="140.45" customHeight="1">
      <c r="A14" s="28">
        <v>8</v>
      </c>
      <c r="B14" s="28" t="s">
        <v>52</v>
      </c>
      <c r="C14" s="30" t="s">
        <v>60</v>
      </c>
      <c r="D14" s="17" t="s">
        <v>61</v>
      </c>
      <c r="E14" s="21" t="s">
        <v>23</v>
      </c>
      <c r="F14" s="21" t="s">
        <v>23</v>
      </c>
      <c r="G14" s="22">
        <v>0</v>
      </c>
      <c r="H14" s="6">
        <v>1</v>
      </c>
      <c r="I14" s="2">
        <f>G14*H14</f>
        <v>0</v>
      </c>
      <c r="J14" s="2">
        <f>(I14/100)*21</f>
        <v>0</v>
      </c>
      <c r="K14" s="8">
        <f>SUM(I14,J14)</f>
        <v>0</v>
      </c>
      <c r="L14" s="16"/>
    </row>
    <row r="15" spans="1:12" ht="78" customHeight="1">
      <c r="A15" s="28">
        <v>9</v>
      </c>
      <c r="B15" s="28" t="s">
        <v>57</v>
      </c>
      <c r="C15" s="30" t="s">
        <v>62</v>
      </c>
      <c r="D15" s="17" t="s">
        <v>59</v>
      </c>
      <c r="E15" s="21" t="s">
        <v>23</v>
      </c>
      <c r="F15" s="49"/>
      <c r="G15" s="22">
        <v>0</v>
      </c>
      <c r="H15" s="6">
        <v>1</v>
      </c>
      <c r="I15" s="2">
        <f t="shared" si="3"/>
        <v>0</v>
      </c>
      <c r="J15" s="2">
        <f t="shared" si="4"/>
        <v>0</v>
      </c>
      <c r="K15" s="8">
        <f t="shared" si="5"/>
        <v>0</v>
      </c>
      <c r="L15" s="16"/>
    </row>
    <row r="16" spans="1:12" ht="106.15" customHeight="1">
      <c r="A16" s="28">
        <v>10</v>
      </c>
      <c r="B16" s="28" t="s">
        <v>52</v>
      </c>
      <c r="C16" s="30" t="s">
        <v>63</v>
      </c>
      <c r="D16" s="17" t="s">
        <v>56</v>
      </c>
      <c r="E16" s="21" t="s">
        <v>23</v>
      </c>
      <c r="F16" s="49"/>
      <c r="G16" s="22">
        <v>0</v>
      </c>
      <c r="H16" s="6">
        <v>1</v>
      </c>
      <c r="I16" s="2">
        <f t="shared" si="3"/>
        <v>0</v>
      </c>
      <c r="J16" s="2">
        <f t="shared" si="4"/>
        <v>0</v>
      </c>
      <c r="K16" s="8">
        <f t="shared" si="5"/>
        <v>0</v>
      </c>
      <c r="L16" s="16"/>
    </row>
    <row r="17" spans="1:12" ht="135" customHeight="1">
      <c r="A17" s="28">
        <v>11</v>
      </c>
      <c r="B17" s="28" t="s">
        <v>52</v>
      </c>
      <c r="C17" s="30" t="s">
        <v>64</v>
      </c>
      <c r="D17" s="17" t="s">
        <v>65</v>
      </c>
      <c r="E17" s="21" t="s">
        <v>23</v>
      </c>
      <c r="F17" s="21" t="s">
        <v>23</v>
      </c>
      <c r="G17" s="22">
        <v>0</v>
      </c>
      <c r="H17" s="6">
        <v>1</v>
      </c>
      <c r="I17" s="2">
        <f t="shared" si="3"/>
        <v>0</v>
      </c>
      <c r="J17" s="2">
        <f t="shared" si="4"/>
        <v>0</v>
      </c>
      <c r="K17" s="8">
        <f t="shared" si="5"/>
        <v>0</v>
      </c>
      <c r="L17" s="16"/>
    </row>
    <row r="18" spans="1:12" ht="46.15" customHeight="1">
      <c r="A18" s="28">
        <v>12</v>
      </c>
      <c r="B18" s="28" t="s">
        <v>57</v>
      </c>
      <c r="C18" s="30" t="s">
        <v>66</v>
      </c>
      <c r="D18" s="17" t="s">
        <v>67</v>
      </c>
      <c r="E18" s="21" t="s">
        <v>23</v>
      </c>
      <c r="F18" s="49"/>
      <c r="G18" s="22">
        <v>0</v>
      </c>
      <c r="H18" s="6">
        <v>1</v>
      </c>
      <c r="I18" s="2">
        <f t="shared" si="3"/>
        <v>0</v>
      </c>
      <c r="J18" s="2">
        <f t="shared" si="4"/>
        <v>0</v>
      </c>
      <c r="K18" s="8">
        <f t="shared" si="5"/>
        <v>0</v>
      </c>
      <c r="L18" s="16"/>
    </row>
    <row r="19" spans="1:12" ht="106.9" customHeight="1">
      <c r="A19" s="28">
        <v>13</v>
      </c>
      <c r="B19" s="28" t="s">
        <v>52</v>
      </c>
      <c r="C19" s="30" t="s">
        <v>68</v>
      </c>
      <c r="D19" s="17" t="s">
        <v>56</v>
      </c>
      <c r="E19" s="21" t="s">
        <v>23</v>
      </c>
      <c r="F19" s="49"/>
      <c r="G19" s="22">
        <v>0</v>
      </c>
      <c r="H19" s="6">
        <v>1</v>
      </c>
      <c r="I19" s="2">
        <f t="shared" si="3"/>
        <v>0</v>
      </c>
      <c r="J19" s="2">
        <f t="shared" si="4"/>
        <v>0</v>
      </c>
      <c r="K19" s="8">
        <f t="shared" si="5"/>
        <v>0</v>
      </c>
      <c r="L19" s="16"/>
    </row>
    <row r="20" spans="1:12" ht="409.15" customHeight="1">
      <c r="A20" s="28">
        <v>14</v>
      </c>
      <c r="B20" s="28" t="s">
        <v>69</v>
      </c>
      <c r="C20" s="30" t="s">
        <v>70</v>
      </c>
      <c r="D20" s="41" t="s">
        <v>71</v>
      </c>
      <c r="E20" s="21" t="s">
        <v>23</v>
      </c>
      <c r="F20" s="21" t="s">
        <v>23</v>
      </c>
      <c r="G20" s="22">
        <v>0</v>
      </c>
      <c r="H20" s="6">
        <v>4</v>
      </c>
      <c r="I20" s="2">
        <f aca="true" t="shared" si="6" ref="I20:I22">G20*H20</f>
        <v>0</v>
      </c>
      <c r="J20" s="2">
        <f aca="true" t="shared" si="7" ref="J20:J22">(I20/100)*21</f>
        <v>0</v>
      </c>
      <c r="K20" s="8">
        <f aca="true" t="shared" si="8" ref="K20:K22">SUM(I20,J20)</f>
        <v>0</v>
      </c>
      <c r="L20" s="16"/>
    </row>
    <row r="21" spans="1:12" ht="379.9" customHeight="1">
      <c r="A21" s="28">
        <v>15</v>
      </c>
      <c r="B21" s="28" t="s">
        <v>69</v>
      </c>
      <c r="C21" s="30" t="s">
        <v>72</v>
      </c>
      <c r="D21" s="41" t="s">
        <v>73</v>
      </c>
      <c r="E21" s="21" t="s">
        <v>23</v>
      </c>
      <c r="F21" s="21" t="s">
        <v>23</v>
      </c>
      <c r="G21" s="22">
        <v>0</v>
      </c>
      <c r="H21" s="6">
        <v>1</v>
      </c>
      <c r="I21" s="2">
        <f t="shared" si="6"/>
        <v>0</v>
      </c>
      <c r="J21" s="2">
        <f t="shared" si="7"/>
        <v>0</v>
      </c>
      <c r="K21" s="8">
        <f t="shared" si="8"/>
        <v>0</v>
      </c>
      <c r="L21" s="16"/>
    </row>
    <row r="22" spans="1:12" ht="153.6" customHeight="1">
      <c r="A22" s="28">
        <v>16</v>
      </c>
      <c r="B22" s="28" t="s">
        <v>69</v>
      </c>
      <c r="C22" s="30" t="s">
        <v>74</v>
      </c>
      <c r="D22" s="11" t="s">
        <v>75</v>
      </c>
      <c r="E22" s="21" t="s">
        <v>23</v>
      </c>
      <c r="F22" s="49"/>
      <c r="G22" s="22">
        <v>0</v>
      </c>
      <c r="H22" s="6">
        <v>1</v>
      </c>
      <c r="I22" s="2">
        <f t="shared" si="6"/>
        <v>0</v>
      </c>
      <c r="J22" s="2">
        <f t="shared" si="7"/>
        <v>0</v>
      </c>
      <c r="K22" s="8">
        <f t="shared" si="8"/>
        <v>0</v>
      </c>
      <c r="L22" s="16"/>
    </row>
    <row r="23" spans="1:12" ht="181.15" customHeight="1">
      <c r="A23" s="28">
        <v>17</v>
      </c>
      <c r="B23" s="28" t="s">
        <v>44</v>
      </c>
      <c r="C23" s="30" t="s">
        <v>76</v>
      </c>
      <c r="D23" s="11" t="s">
        <v>77</v>
      </c>
      <c r="E23" s="21" t="s">
        <v>23</v>
      </c>
      <c r="F23" s="49"/>
      <c r="G23" s="22">
        <v>0</v>
      </c>
      <c r="H23" s="6">
        <v>1</v>
      </c>
      <c r="I23" s="2">
        <f aca="true" t="shared" si="9" ref="I23">G23*H23</f>
        <v>0</v>
      </c>
      <c r="J23" s="2">
        <f aca="true" t="shared" si="10" ref="J23">(I23/100)*21</f>
        <v>0</v>
      </c>
      <c r="K23" s="8">
        <f aca="true" t="shared" si="11" ref="K23">SUM(I23,J23)</f>
        <v>0</v>
      </c>
      <c r="L23" s="16"/>
    </row>
    <row r="24" spans="1:12" s="24" customFormat="1" ht="33" customHeight="1">
      <c r="A24" s="31"/>
      <c r="B24" s="31"/>
      <c r="C24" s="32"/>
      <c r="D24" s="33" t="s">
        <v>38</v>
      </c>
      <c r="E24" s="31"/>
      <c r="F24" s="31"/>
      <c r="G24" s="34"/>
      <c r="H24" s="35"/>
      <c r="I24" s="34">
        <f>SUM(I7:I22)</f>
        <v>0</v>
      </c>
      <c r="J24" s="34">
        <f aca="true" t="shared" si="12" ref="J24:K24">SUM(J7:J22)</f>
        <v>0</v>
      </c>
      <c r="K24" s="34">
        <f t="shared" si="12"/>
        <v>0</v>
      </c>
      <c r="L24" s="31"/>
    </row>
    <row r="25" ht="15">
      <c r="C25" s="4"/>
    </row>
    <row r="26" spans="1:12" ht="33" customHeight="1">
      <c r="A26" s="47" t="s">
        <v>39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ht="15">
      <c r="C27" s="4"/>
    </row>
    <row r="28" ht="15">
      <c r="C28" s="4"/>
    </row>
    <row r="29" ht="15">
      <c r="C29" s="4"/>
    </row>
    <row r="30" ht="15">
      <c r="C30" s="4"/>
    </row>
    <row r="31" ht="15">
      <c r="C31" s="4"/>
    </row>
  </sheetData>
  <mergeCells count="3">
    <mergeCell ref="B3:H3"/>
    <mergeCell ref="B4:H4"/>
    <mergeCell ref="A26:L26"/>
  </mergeCells>
  <printOptions/>
  <pageMargins left="0.5118110236220472" right="0.5118110236220472" top="0.5905511811023623" bottom="0.5905511811023623" header="0.31496062992125984" footer="0.31496062992125984"/>
  <pageSetup fitToHeight="3" horizontalDpi="600" verticalDpi="600" orientation="landscape" paperSize="9" scale="44" r:id="rId1"/>
  <headerFooter>
    <oddFooter>&amp;C&amp;P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5c601e6-9772-4780-a0a4-e3bdc3d14196">
      <Terms xmlns="http://schemas.microsoft.com/office/infopath/2007/PartnerControls"/>
    </lcf76f155ced4ddcb4097134ff3c332f>
    <TaxCatchAll xmlns="fd43e9a8-26a7-4f14-8299-faca8954f84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33658424F634419798986AA9C6288F" ma:contentTypeVersion="11" ma:contentTypeDescription="Vytvoří nový dokument" ma:contentTypeScope="" ma:versionID="fde6c2577fb8b8d373a1156eadb41a67">
  <xsd:schema xmlns:xsd="http://www.w3.org/2001/XMLSchema" xmlns:xs="http://www.w3.org/2001/XMLSchema" xmlns:p="http://schemas.microsoft.com/office/2006/metadata/properties" xmlns:ns2="75c601e6-9772-4780-a0a4-e3bdc3d14196" xmlns:ns3="fd43e9a8-26a7-4f14-8299-faca8954f848" targetNamespace="http://schemas.microsoft.com/office/2006/metadata/properties" ma:root="true" ma:fieldsID="c923047fe3b47d53319e8f15f1c0e697" ns2:_="" ns3:_="">
    <xsd:import namespace="75c601e6-9772-4780-a0a4-e3bdc3d14196"/>
    <xsd:import namespace="fd43e9a8-26a7-4f14-8299-faca8954f8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601e6-9772-4780-a0a4-e3bdc3d141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bce56c0d-8add-4fe5-85a8-9b3e3d2b7a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3e9a8-26a7-4f14-8299-faca8954f84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6310b16-1536-4837-bb4a-86a4ebd2c150}" ma:internalName="TaxCatchAll" ma:showField="CatchAllData" ma:web="fd43e9a8-26a7-4f14-8299-faca8954f8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9380B9-1DA9-4B19-954A-5E9B641BDDE2}">
  <ds:schemaRefs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75c601e6-9772-4780-a0a4-e3bdc3d14196"/>
    <ds:schemaRef ds:uri="fd43e9a8-26a7-4f14-8299-faca8954f848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D4B527F-9163-4CD4-B187-15E98016EF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c601e6-9772-4780-a0a4-e3bdc3d14196"/>
    <ds:schemaRef ds:uri="fd43e9a8-26a7-4f14-8299-faca8954f8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74E12A-7C0C-4EB8-AB30-9736986D3D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Pavla Vítková</cp:lastModifiedBy>
  <dcterms:created xsi:type="dcterms:W3CDTF">2018-02-07T14:58:03Z</dcterms:created>
  <dcterms:modified xsi:type="dcterms:W3CDTF">2022-10-26T09:21:52Z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0x0101001433658424F634419798986AA9C6288F</vt:lpwstr>
  </property>
  <property fmtid="{D5CDD505-2E9C-101B-9397-08002B2CF9AE}" pid="3" name="MediaServiceImageTags">
    <vt:lpwstr/>
  </property>
</Properties>
</file>