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LU\soutěže OPF\Jednací místnost A308\Interiér a stavba A308\"/>
    </mc:Choice>
  </mc:AlternateContent>
  <bookViews>
    <workbookView xWindow="2880" yWindow="2880" windowWidth="31845" windowHeight="17715"/>
  </bookViews>
  <sheets>
    <sheet name="Rekapitulace" sheetId="2" r:id="rId1"/>
    <sheet name="rozpočet stavební část" sheetId="5" r:id="rId2"/>
    <sheet name=" vybavení interiéru - nábytek" sheetId="1" r:id="rId3"/>
  </sheets>
  <externalReferences>
    <externalReference r:id="rId4"/>
  </externalReferences>
  <definedNames>
    <definedName name="__CENA__">'rozpočet stavební část'!$P$5:$P$74</definedName>
    <definedName name="__MAIN__">'rozpočet stavební část'!$F$1:$DE$10</definedName>
    <definedName name="__MAIN2__">#REF!</definedName>
    <definedName name="__SAZBA__">'rozpočet stavební část'!$U$5:$U$74</definedName>
    <definedName name="__T0__">'rozpočet stavební část'!$F$4:$AC$10</definedName>
    <definedName name="__T1__">'rozpočet stavební část'!$F$5:$AC$5</definedName>
    <definedName name="__T2__">'rozpočet stavební část'!#REF!</definedName>
    <definedName name="__T3__">'rozpočet stavební část'!#REF!</definedName>
    <definedName name="__TE1__">'[1]Kryci list'!#REF!</definedName>
    <definedName name="__TE3__">#REF!</definedName>
    <definedName name="__TR0__">#REF!</definedName>
    <definedName name="__TR1__">#REF!</definedName>
    <definedName name="_xlnm.Print_Titles" localSheetId="1">'rozpočet stavební část'!$2:$3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I26" i="1"/>
  <c r="P58" i="5" l="1"/>
  <c r="P57" i="5" s="1"/>
  <c r="T57" i="5"/>
  <c r="R57" i="5"/>
  <c r="V58" i="5" l="1"/>
  <c r="V57" i="5" s="1"/>
  <c r="H25" i="1"/>
  <c r="I25" i="1"/>
  <c r="J25" i="1" s="1"/>
  <c r="F25" i="1"/>
  <c r="W58" i="5" l="1"/>
  <c r="W57" i="5" s="1"/>
  <c r="H24" i="1"/>
  <c r="I24" i="1"/>
  <c r="J24" i="1"/>
  <c r="F24" i="1"/>
  <c r="T46" i="5" l="1"/>
  <c r="R46" i="5"/>
  <c r="P46" i="5"/>
  <c r="H19" i="1"/>
  <c r="F19" i="1"/>
  <c r="H18" i="1"/>
  <c r="F18" i="1"/>
  <c r="I19" i="1"/>
  <c r="J19" i="1" s="1"/>
  <c r="I18" i="1"/>
  <c r="J18" i="1" s="1"/>
  <c r="R66" i="5"/>
  <c r="P65" i="5"/>
  <c r="V65" i="5" s="1"/>
  <c r="R61" i="5"/>
  <c r="R55" i="5"/>
  <c r="R54" i="5"/>
  <c r="R53" i="5"/>
  <c r="N49" i="5"/>
  <c r="P49" i="5" s="1"/>
  <c r="R48" i="5"/>
  <c r="R47" i="5"/>
  <c r="T44" i="5"/>
  <c r="N43" i="5"/>
  <c r="P43" i="5" s="1"/>
  <c r="N40" i="5"/>
  <c r="T40" i="5" s="1"/>
  <c r="T38" i="5"/>
  <c r="T34" i="5"/>
  <c r="R33" i="5"/>
  <c r="R32" i="5"/>
  <c r="R31" i="5"/>
  <c r="P30" i="5"/>
  <c r="T29" i="5"/>
  <c r="R28" i="5"/>
  <c r="T27" i="5"/>
  <c r="T26" i="5"/>
  <c r="P23" i="5"/>
  <c r="R19" i="5"/>
  <c r="T18" i="5"/>
  <c r="R17" i="5"/>
  <c r="T16" i="5"/>
  <c r="T15" i="5"/>
  <c r="R14" i="5"/>
  <c r="T13" i="5"/>
  <c r="R9" i="5"/>
  <c r="T8" i="5"/>
  <c r="T7" i="5"/>
  <c r="J26" i="1"/>
  <c r="H23" i="1"/>
  <c r="H22" i="1"/>
  <c r="I22" i="1"/>
  <c r="J22" i="1" s="1"/>
  <c r="F22" i="1"/>
  <c r="I21" i="1"/>
  <c r="J21" i="1" s="1"/>
  <c r="H21" i="1"/>
  <c r="F21" i="1"/>
  <c r="I20" i="1"/>
  <c r="J20" i="1" s="1"/>
  <c r="H20" i="1"/>
  <c r="V46" i="5" l="1"/>
  <c r="W46" i="5" s="1"/>
  <c r="P22" i="5"/>
  <c r="P38" i="5"/>
  <c r="V38" i="5" s="1"/>
  <c r="W38" i="5" s="1"/>
  <c r="R38" i="5"/>
  <c r="T47" i="5"/>
  <c r="P9" i="5"/>
  <c r="V9" i="5" s="1"/>
  <c r="W9" i="5" s="1"/>
  <c r="P16" i="5"/>
  <c r="V16" i="5" s="1"/>
  <c r="W16" i="5" s="1"/>
  <c r="T19" i="5"/>
  <c r="R16" i="5"/>
  <c r="T31" i="5"/>
  <c r="T65" i="5"/>
  <c r="P54" i="5"/>
  <c r="V54" i="5" s="1"/>
  <c r="T28" i="5"/>
  <c r="T54" i="5"/>
  <c r="R65" i="5"/>
  <c r="P19" i="5"/>
  <c r="V19" i="5" s="1"/>
  <c r="W19" i="5" s="1"/>
  <c r="P28" i="5"/>
  <c r="V28" i="5" s="1"/>
  <c r="W28" i="5" s="1"/>
  <c r="T14" i="5"/>
  <c r="P66" i="5"/>
  <c r="V66" i="5" s="1"/>
  <c r="P14" i="5"/>
  <c r="V14" i="5" s="1"/>
  <c r="P31" i="5"/>
  <c r="V31" i="5" s="1"/>
  <c r="T66" i="5"/>
  <c r="P7" i="5"/>
  <c r="V7" i="5" s="1"/>
  <c r="T9" i="5"/>
  <c r="T6" i="5" s="1"/>
  <c r="P18" i="5"/>
  <c r="V18" i="5" s="1"/>
  <c r="P27" i="5"/>
  <c r="V27" i="5" s="1"/>
  <c r="W27" i="5" s="1"/>
  <c r="R43" i="5"/>
  <c r="P61" i="5"/>
  <c r="V61" i="5" s="1"/>
  <c r="R18" i="5"/>
  <c r="R27" i="5"/>
  <c r="T61" i="5"/>
  <c r="P8" i="5"/>
  <c r="V8" i="5" s="1"/>
  <c r="W8" i="5" s="1"/>
  <c r="R30" i="5"/>
  <c r="P32" i="5"/>
  <c r="V32" i="5" s="1"/>
  <c r="P34" i="5"/>
  <c r="P44" i="5"/>
  <c r="V44" i="5" s="1"/>
  <c r="W44" i="5" s="1"/>
  <c r="P55" i="5"/>
  <c r="V55" i="5" s="1"/>
  <c r="R8" i="5"/>
  <c r="P13" i="5"/>
  <c r="V13" i="5" s="1"/>
  <c r="T30" i="5"/>
  <c r="R34" i="5"/>
  <c r="R44" i="5"/>
  <c r="T55" i="5"/>
  <c r="R13" i="5"/>
  <c r="P40" i="5"/>
  <c r="V40" i="5" s="1"/>
  <c r="P47" i="5"/>
  <c r="V47" i="5" s="1"/>
  <c r="W47" i="5" s="1"/>
  <c r="V30" i="5"/>
  <c r="W30" i="5" s="1"/>
  <c r="R7" i="5"/>
  <c r="P15" i="5"/>
  <c r="R15" i="5"/>
  <c r="P17" i="5"/>
  <c r="R23" i="5"/>
  <c r="R22" i="5" s="1"/>
  <c r="P26" i="5"/>
  <c r="P29" i="5"/>
  <c r="T17" i="5"/>
  <c r="T23" i="5"/>
  <c r="T22" i="5" s="1"/>
  <c r="R26" i="5"/>
  <c r="R29" i="5"/>
  <c r="T33" i="5"/>
  <c r="P33" i="5"/>
  <c r="V23" i="5"/>
  <c r="W23" i="5" s="1"/>
  <c r="R39" i="5"/>
  <c r="T39" i="5"/>
  <c r="T37" i="5" s="1"/>
  <c r="P39" i="5"/>
  <c r="T32" i="5"/>
  <c r="T48" i="5"/>
  <c r="P48" i="5"/>
  <c r="P62" i="5"/>
  <c r="T62" i="5"/>
  <c r="V43" i="5"/>
  <c r="W43" i="5" s="1"/>
  <c r="P53" i="5"/>
  <c r="R62" i="5"/>
  <c r="P45" i="5"/>
  <c r="T45" i="5"/>
  <c r="T53" i="5"/>
  <c r="R40" i="5"/>
  <c r="T43" i="5"/>
  <c r="R45" i="5"/>
  <c r="R49" i="5"/>
  <c r="W65" i="5"/>
  <c r="T49" i="5"/>
  <c r="V49" i="5"/>
  <c r="W49" i="5" s="1"/>
  <c r="F23" i="1"/>
  <c r="V22" i="5" l="1"/>
  <c r="W22" i="5"/>
  <c r="W54" i="5"/>
  <c r="R60" i="5"/>
  <c r="W55" i="5"/>
  <c r="P37" i="5"/>
  <c r="P6" i="5"/>
  <c r="W61" i="5"/>
  <c r="R52" i="5"/>
  <c r="T60" i="5"/>
  <c r="W66" i="5"/>
  <c r="T52" i="5"/>
  <c r="W14" i="5"/>
  <c r="W31" i="5"/>
  <c r="W32" i="5"/>
  <c r="T4" i="5"/>
  <c r="T25" i="5"/>
  <c r="W13" i="5"/>
  <c r="R12" i="5"/>
  <c r="W40" i="5"/>
  <c r="T12" i="5"/>
  <c r="V34" i="5"/>
  <c r="W34" i="5" s="1"/>
  <c r="P60" i="5"/>
  <c r="W18" i="5"/>
  <c r="V45" i="5"/>
  <c r="W45" i="5" s="1"/>
  <c r="P42" i="5"/>
  <c r="R25" i="5"/>
  <c r="V39" i="5"/>
  <c r="V37" i="5" s="1"/>
  <c r="V17" i="5"/>
  <c r="W17" i="5" s="1"/>
  <c r="R6" i="5"/>
  <c r="V29" i="5"/>
  <c r="W29" i="5" s="1"/>
  <c r="V15" i="5"/>
  <c r="W15" i="5" s="1"/>
  <c r="R42" i="5"/>
  <c r="V53" i="5"/>
  <c r="P52" i="5"/>
  <c r="R37" i="5"/>
  <c r="V26" i="5"/>
  <c r="W26" i="5" s="1"/>
  <c r="P25" i="5"/>
  <c r="T42" i="5"/>
  <c r="V62" i="5"/>
  <c r="V60" i="5" s="1"/>
  <c r="V33" i="5"/>
  <c r="W33" i="5" s="1"/>
  <c r="W7" i="5"/>
  <c r="V48" i="5"/>
  <c r="W48" i="5" s="1"/>
  <c r="P12" i="5"/>
  <c r="H15" i="1"/>
  <c r="H16" i="1"/>
  <c r="H17" i="1"/>
  <c r="H8" i="1"/>
  <c r="H9" i="1"/>
  <c r="H10" i="1"/>
  <c r="H11" i="1"/>
  <c r="H12" i="1"/>
  <c r="H13" i="1"/>
  <c r="H14" i="1"/>
  <c r="I10" i="1"/>
  <c r="I11" i="1"/>
  <c r="I12" i="1"/>
  <c r="I13" i="1"/>
  <c r="I14" i="1"/>
  <c r="I15" i="1"/>
  <c r="I16" i="1"/>
  <c r="I17" i="1"/>
  <c r="I23" i="1"/>
  <c r="F9" i="1"/>
  <c r="F10" i="1"/>
  <c r="F11" i="1"/>
  <c r="F12" i="1"/>
  <c r="F13" i="1"/>
  <c r="F14" i="1"/>
  <c r="F15" i="1"/>
  <c r="F16" i="1"/>
  <c r="F17" i="1"/>
  <c r="P4" i="5" l="1"/>
  <c r="R4" i="5"/>
  <c r="V52" i="5"/>
  <c r="W62" i="5"/>
  <c r="W60" i="5" s="1"/>
  <c r="V6" i="5"/>
  <c r="W42" i="5"/>
  <c r="W53" i="5"/>
  <c r="W52" i="5" s="1"/>
  <c r="W12" i="5"/>
  <c r="V42" i="5"/>
  <c r="V12" i="5"/>
  <c r="W39" i="5"/>
  <c r="W37" i="5" s="1"/>
  <c r="W6" i="5"/>
  <c r="V25" i="5"/>
  <c r="W25" i="5"/>
  <c r="I9" i="1"/>
  <c r="I8" i="1"/>
  <c r="F8" i="1"/>
  <c r="V4" i="5" l="1"/>
  <c r="W4" i="5"/>
  <c r="G8" i="2"/>
  <c r="J9" i="1"/>
  <c r="J10" i="1"/>
  <c r="J11" i="1"/>
  <c r="J12" i="1"/>
  <c r="J13" i="1"/>
  <c r="J14" i="1"/>
  <c r="J15" i="1"/>
  <c r="J16" i="1"/>
  <c r="J17" i="1"/>
  <c r="J23" i="1"/>
  <c r="J8" i="1"/>
  <c r="J27" i="1" l="1"/>
  <c r="G10" i="2" s="1"/>
  <c r="I10" i="2" s="1"/>
  <c r="I8" i="2"/>
  <c r="I12" i="2" l="1"/>
  <c r="G12" i="2"/>
</calcChain>
</file>

<file path=xl/sharedStrings.xml><?xml version="1.0" encoding="utf-8"?>
<sst xmlns="http://schemas.openxmlformats.org/spreadsheetml/2006/main" count="397" uniqueCount="215">
  <si>
    <t>CENOVÁ KALKULACE</t>
  </si>
  <si>
    <t>Celkem</t>
  </si>
  <si>
    <t>Pol.</t>
  </si>
  <si>
    <t>Označení, orientační popis</t>
  </si>
  <si>
    <t>měrná</t>
  </si>
  <si>
    <t>rozměry v / š / hl</t>
  </si>
  <si>
    <t>jednotka</t>
  </si>
  <si>
    <t>ks, m2</t>
  </si>
  <si>
    <t>ks</t>
  </si>
  <si>
    <t>kpl</t>
  </si>
  <si>
    <t>CELKEM bez DPH místnost  :</t>
  </si>
  <si>
    <t>Rozpočet</t>
  </si>
  <si>
    <t>Dodávka</t>
  </si>
  <si>
    <t>cena / ks</t>
  </si>
  <si>
    <t>cena celkem</t>
  </si>
  <si>
    <t>Dodávka + Montáž + doprava</t>
  </si>
  <si>
    <t>Montáž</t>
  </si>
  <si>
    <t>m2</t>
  </si>
  <si>
    <t>Místnost A308 - nábytek</t>
  </si>
  <si>
    <t>skříňová sestava zavěšená na zdi</t>
  </si>
  <si>
    <t>Věšáková stěna s policemi a zrcadlem</t>
  </si>
  <si>
    <t>Stolová sestava vč. podnoží, průchodek a kebel. žlabu</t>
  </si>
  <si>
    <t>Power dock Versa turn 3.0 do stolové desky</t>
  </si>
  <si>
    <t>3b</t>
  </si>
  <si>
    <t>Stojan na TV</t>
  </si>
  <si>
    <t>4b</t>
  </si>
  <si>
    <t>4c</t>
  </si>
  <si>
    <t>konzole na stojan</t>
  </si>
  <si>
    <t>Výměna parapetu</t>
  </si>
  <si>
    <t>Skříňová sestava s volební urnou</t>
  </si>
  <si>
    <t>Vertikální zahrada vč. stavební přípravy přípravy</t>
  </si>
  <si>
    <t>Demontáž stávajícího obkladu vč. likvidace</t>
  </si>
  <si>
    <t>Logo univerzity vč. kotvení</t>
  </si>
  <si>
    <t>konferenční židle</t>
  </si>
  <si>
    <t>Koberec - čtverce vč. lištování</t>
  </si>
  <si>
    <t>Poř.</t>
  </si>
  <si>
    <t>Typ</t>
  </si>
  <si>
    <t>Kód</t>
  </si>
  <si>
    <t>Alter. kód</t>
  </si>
  <si>
    <t>Popis</t>
  </si>
  <si>
    <t>MJ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</si>
  <si>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</si>
  <si>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</si>
  <si>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</si>
  <si>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</si>
  <si>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</si>
  <si>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</si>
  <si>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</si>
  <si>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</si>
  <si>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</si>
  <si>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</si>
  <si>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</si>
  <si>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</si>
  <si>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</si>
  <si>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Objekt</t>
  </si>
  <si>
    <t>Oddíl</t>
  </si>
  <si>
    <t>_</t>
  </si>
  <si>
    <t>009: Ostatní konstrukce a práce</t>
  </si>
  <si>
    <t>SP</t>
  </si>
  <si>
    <t>SO_00</t>
  </si>
  <si>
    <t>009</t>
  </si>
  <si>
    <t>t</t>
  </si>
  <si>
    <t>099: Přesun hmot HSV</t>
  </si>
  <si>
    <t>997013631</t>
  </si>
  <si>
    <t>Poplatek za uložení na skládce (skládkovné) stavebního odpadu směsného kód odpadu 17 09 04</t>
  </si>
  <si>
    <t>099</t>
  </si>
  <si>
    <t>997013211</t>
  </si>
  <si>
    <t>Vnitrostaveništní doprava suti a vybouraných hmot pro budovy v do 6 m ručně</t>
  </si>
  <si>
    <t>997013501</t>
  </si>
  <si>
    <t>Odvoz suti a vybouraných hmot na skládku nebo meziskládku do 1 km se složením</t>
  </si>
  <si>
    <t>SO_01</t>
  </si>
  <si>
    <t>kus</t>
  </si>
  <si>
    <t>m</t>
  </si>
  <si>
    <t>H</t>
  </si>
  <si>
    <t>SUB</t>
  </si>
  <si>
    <t>006: Úpravy povrchu</t>
  </si>
  <si>
    <t>612321121</t>
  </si>
  <si>
    <t>Vápenocementová omítka hladká jednovrstvá vnitřních stěn nanášená ručně</t>
  </si>
  <si>
    <t>006</t>
  </si>
  <si>
    <t>612341121</t>
  </si>
  <si>
    <t>Sádrová nebo vápenosádrová omítka hladká jednovrstvá vnitřních stěn nanášená ručně</t>
  </si>
  <si>
    <t>612341191</t>
  </si>
  <si>
    <t>Příplatek k sádrové omítce vnitřních stěn za každých dalších 5 mm tloušťky ručně</t>
  </si>
  <si>
    <t>632451234</t>
  </si>
  <si>
    <t>Potěr cementový samonivelační litý C25 tl do 50 mm</t>
  </si>
  <si>
    <t>632451292</t>
  </si>
  <si>
    <t>Příplatek k cementovému samonivelačnímu litému potěru C25 ZKD 5 mm tloušťky přes 50 mm</t>
  </si>
  <si>
    <t>632453371</t>
  </si>
  <si>
    <t>Potěr betonový samonivelační tl do 70 mm tř. C 25/30</t>
  </si>
  <si>
    <t>622143001</t>
  </si>
  <si>
    <t>Montáž omítkových plastových nebo pozinkovaných soklových profilů</t>
  </si>
  <si>
    <t>952901111</t>
  </si>
  <si>
    <t>Vyčištění budov bytové a občanské výstavby při výšce podlaží do 4 m</t>
  </si>
  <si>
    <t>021: Silnoproud</t>
  </si>
  <si>
    <t>MP</t>
  </si>
  <si>
    <t>21011101R</t>
  </si>
  <si>
    <t>D+M zásuvka (polo)zapuštěná šroubové připojení 2P+PE se zapojením vodičů</t>
  </si>
  <si>
    <t>021</t>
  </si>
  <si>
    <t>21019043R</t>
  </si>
  <si>
    <t>D+M Rozvaděče</t>
  </si>
  <si>
    <t>21020300R</t>
  </si>
  <si>
    <t>210280001</t>
  </si>
  <si>
    <t>Zkoušky a prohlídky el rozvodů a zařízení celková prohlídka pro objem mtž prací do 100 000 Kč</t>
  </si>
  <si>
    <t>210813011</t>
  </si>
  <si>
    <t>210813061</t>
  </si>
  <si>
    <t>Montáž kabel Cu plný kulatý do 1 kV 5x1,5 až 2,5 mm2 uložený pevně (např. CYKY)</t>
  </si>
  <si>
    <t>34111030</t>
  </si>
  <si>
    <t>kabel silový s Cu jádrem 1kV 3x1,5mm2 (CYKY)</t>
  </si>
  <si>
    <t>34111036</t>
  </si>
  <si>
    <t>kabel silový s Cu jádrem 1kV 3x2,5mm2 (CYKY)</t>
  </si>
  <si>
    <t>974031132</t>
  </si>
  <si>
    <t>Vysekání rýh ve zdivu cihelném hl do 50 mm š do 70 mm</t>
  </si>
  <si>
    <t>%</t>
  </si>
  <si>
    <t>soubor</t>
  </si>
  <si>
    <t>750: Slaboproud</t>
  </si>
  <si>
    <t>742121001</t>
  </si>
  <si>
    <t>Montáž kabelů sdělovacích pro vnitřní rozvody do 15 žil</t>
  </si>
  <si>
    <t>750</t>
  </si>
  <si>
    <t>34121044</t>
  </si>
  <si>
    <t>kabel sdělovací s Cu jádrem 2x2x0,5mm (SYKFY)</t>
  </si>
  <si>
    <t>3412104R</t>
  </si>
  <si>
    <t>kabel sdělovací UTP</t>
  </si>
  <si>
    <t>751: Vzduchotechnika</t>
  </si>
  <si>
    <t>X15</t>
  </si>
  <si>
    <t>Elektroinstalační materiál vč. připojení</t>
  </si>
  <si>
    <t>751</t>
  </si>
  <si>
    <t>751611121</t>
  </si>
  <si>
    <t>X11</t>
  </si>
  <si>
    <t>751525051</t>
  </si>
  <si>
    <t>Mtž potrubí plast kruh s přírubou D do 100 mm</t>
  </si>
  <si>
    <t>751572141</t>
  </si>
  <si>
    <t>Uchycení potrubí kruhového pomocí závěsu kotveného do betonu</t>
  </si>
  <si>
    <t>751691111</t>
  </si>
  <si>
    <t>Zaregulování systému vzduchotechnického zařízení - 1 koncový (distribuční) prvek</t>
  </si>
  <si>
    <t>763: Konstrukce montované</t>
  </si>
  <si>
    <t>763131512</t>
  </si>
  <si>
    <t>763</t>
  </si>
  <si>
    <t>763131714</t>
  </si>
  <si>
    <t>SDK podhled základní penetrační nátěr</t>
  </si>
  <si>
    <t>998763402</t>
  </si>
  <si>
    <t>Přesun hmot procentní pro sádrokartonové konstrukce v objektech v do 12 m</t>
  </si>
  <si>
    <t>784: Malby</t>
  </si>
  <si>
    <t>784181101</t>
  </si>
  <si>
    <t>Základní akrylátová jednonásobná penetrace podkladu v místnostech výšky do 3,80 m</t>
  </si>
  <si>
    <t>784</t>
  </si>
  <si>
    <t>784211101</t>
  </si>
  <si>
    <t>Dvojnásobné bílé malby ze směsí za mokra výborně otěruvzdorných v místnostech výšky do 3,80 m</t>
  </si>
  <si>
    <t>784171101</t>
  </si>
  <si>
    <t>Zakrytí vnitřních podlah včetně pozdějšího odkrytí</t>
  </si>
  <si>
    <t>784171121</t>
  </si>
  <si>
    <t>Zakrytí vnitřních ploch konstrukcí nebo prvků v místnostech výšky do 3,80 m</t>
  </si>
  <si>
    <t>8b</t>
  </si>
  <si>
    <t>Povrchová úprava vstupních dveří- dvoukřídlé</t>
  </si>
  <si>
    <t>D+M svítidel LED downlight PROFI</t>
  </si>
  <si>
    <t>Montáž kabel Cu plný kulatý do 1 kV 3x1,5 až 6 mm2  (např. CYKY)</t>
  </si>
  <si>
    <t>Chladící jednotka</t>
  </si>
  <si>
    <t>Chladící jednotka vnitřní stropní</t>
  </si>
  <si>
    <t>SDK podhled deska 1xA 12,5 (akustický) jednovrstvá spodní kce profil CD+UD</t>
  </si>
  <si>
    <t>SDK;100</t>
  </si>
  <si>
    <t>omítka; 100</t>
  </si>
  <si>
    <t>cena bez DPH</t>
  </si>
  <si>
    <t>cena vč. DPH</t>
  </si>
  <si>
    <t xml:space="preserve">Celková cena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</si>
  <si>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</si>
  <si>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</si>
  <si>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</si>
  <si>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</si>
  <si>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</si>
  <si>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</si>
  <si>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</si>
  <si>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</si>
  <si>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</si>
  <si>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</si>
  <si>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</si>
  <si>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</si>
  <si>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</si>
  <si>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</si>
  <si>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</si>
  <si>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</si>
  <si>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</si>
  <si>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</si>
  <si>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</si>
  <si>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</si>
  <si>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</si>
  <si>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</si>
  <si>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</si>
  <si>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</si>
  <si>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</si>
  <si>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</si>
  <si>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</si>
  <si>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</si>
  <si>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</si>
  <si>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</si>
  <si>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Montáž vzduchotechnické jednotky .</t>
  </si>
  <si>
    <t>31.</t>
  </si>
  <si>
    <t>32.</t>
  </si>
  <si>
    <t>33.</t>
  </si>
  <si>
    <t>34.</t>
  </si>
  <si>
    <t>35.</t>
  </si>
  <si>
    <t>36.</t>
  </si>
  <si>
    <t>37.</t>
  </si>
  <si>
    <t>Externí nákladní doprava</t>
  </si>
  <si>
    <t>Stínící technicka - elektronicky ovládané interiérové rolety 4 ks dle délky oken</t>
  </si>
  <si>
    <t>Příloha č. 3 výzvy k předložení nabídky na veřejnou zakázku malého rozsahu s názvem:</t>
  </si>
  <si>
    <t>Soupis prací a dodávek s výkazem výměr</t>
  </si>
  <si>
    <t>Výrobní a dílenská dokumentace</t>
  </si>
  <si>
    <t>776: Podlahy povlakové</t>
  </si>
  <si>
    <t>38.</t>
  </si>
  <si>
    <t>Odstanění stávající kobercové krytiny vč. lepidla a soklových lišt</t>
  </si>
  <si>
    <t>Modernizace jednací místnosti A308</t>
  </si>
  <si>
    <t>Část 1 - Stavební úpravy jednací místnosti A308:</t>
  </si>
  <si>
    <t>Část 2 – Interiérové vybavení jednací místnosti A308:</t>
  </si>
  <si>
    <t>Část 1 - Stavební úpravy jednací místnosti A308</t>
  </si>
  <si>
    <t>Část 2 - Interiérové vybavení jednací místnosti A308:</t>
  </si>
  <si>
    <t>Rozpočet projektu modernizace jednací místnosti A308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</si>
</sst>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_ ;\-#,##0.00\ 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_(#,##0_);[Red]\-\ #,##0_);&quot;–&quot;??;_(@_)"/>
    <numFmt numFmtId="170" formatCode="_(#,##0.00000_);[Red]\-\ #,##0.00000_);&quot;–&quot;??;_(@_)"/>
    <numFmt numFmtId="171" formatCode="_(#,##0.0_);[Red]\-\ #,##0.0_);&quot;–&quot;??;_(@_)"/>
    <numFmt numFmtId="172" formatCode="#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  <xf numFmtId="0" fontId="5" fillId="0" borderId="0"/>
  </cellStyleXfs>
  <cellXfs count="200">
    <xf numFmtId="0" fontId="0" fillId="0" borderId="0" xfId="0"/>
    <xf numFmtId="0" fontId="1" fillId="0" borderId="1" xfId="1" applyFont="1" applyBorder="1"/>
    <xf numFmtId="0" fontId="1" fillId="0" borderId="2" xfId="1" applyFont="1" applyBorder="1"/>
    <xf numFmtId="0" fontId="1" fillId="0" borderId="6" xfId="1" applyFont="1" applyBorder="1" applyAlignment="1">
      <alignment horizontal="center"/>
    </xf>
    <xf numFmtId="0" fontId="1" fillId="0" borderId="7" xfId="1" applyBorder="1"/>
    <xf numFmtId="0" fontId="7" fillId="0" borderId="5" xfId="1" applyFont="1" applyBorder="1"/>
    <xf numFmtId="0" fontId="2" fillId="0" borderId="9" xfId="1" applyFont="1" applyBorder="1" applyAlignment="1">
      <alignment vertical="center"/>
    </xf>
    <xf numFmtId="0" fontId="7" fillId="0" borderId="10" xfId="1" applyFont="1" applyBorder="1"/>
    <xf numFmtId="0" fontId="8" fillId="0" borderId="13" xfId="1" applyFont="1" applyBorder="1"/>
    <xf numFmtId="0" fontId="1" fillId="0" borderId="14" xfId="1" applyFont="1" applyBorder="1" applyAlignment="1">
      <alignment horizontal="center"/>
    </xf>
    <xf numFmtId="0" fontId="1" fillId="0" borderId="11" xfId="1" applyFont="1" applyBorder="1"/>
    <xf numFmtId="0" fontId="3" fillId="2" borderId="2" xfId="1" applyFont="1" applyFill="1" applyBorder="1"/>
    <xf numFmtId="0" fontId="4" fillId="2" borderId="1" xfId="1" applyFont="1" applyFill="1" applyBorder="1"/>
    <xf numFmtId="0" fontId="4" fillId="2" borderId="6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" fillId="0" borderId="17" xfId="1" applyBorder="1"/>
    <xf numFmtId="0" fontId="10" fillId="0" borderId="18" xfId="1" applyFont="1" applyBorder="1"/>
    <xf numFmtId="0" fontId="1" fillId="0" borderId="18" xfId="1" applyBorder="1"/>
    <xf numFmtId="0" fontId="1" fillId="0" borderId="19" xfId="1" applyBorder="1"/>
    <xf numFmtId="0" fontId="1" fillId="0" borderId="12" xfId="1" applyFont="1" applyBorder="1"/>
    <xf numFmtId="0" fontId="1" fillId="0" borderId="21" xfId="1" applyFont="1" applyBorder="1" applyAlignment="1">
      <alignment horizontal="center"/>
    </xf>
    <xf numFmtId="0" fontId="1" fillId="3" borderId="1" xfId="1" applyFill="1" applyBorder="1" applyAlignment="1" applyProtection="1">
      <alignment horizontal="center"/>
      <protection locked="0"/>
    </xf>
    <xf numFmtId="0" fontId="5" fillId="3" borderId="23" xfId="1" applyFont="1" applyFill="1" applyBorder="1" applyAlignment="1" applyProtection="1">
      <protection locked="0"/>
    </xf>
    <xf numFmtId="0" fontId="5" fillId="3" borderId="6" xfId="1" applyNumberFormat="1" applyFont="1" applyFill="1" applyBorder="1" applyAlignment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0" borderId="14" xfId="1" applyFont="1" applyBorder="1" applyAlignment="1">
      <alignment wrapText="1"/>
    </xf>
    <xf numFmtId="0" fontId="5" fillId="0" borderId="21" xfId="1" applyFont="1" applyBorder="1" applyAlignment="1">
      <alignment horizontal="center"/>
    </xf>
    <xf numFmtId="0" fontId="5" fillId="3" borderId="24" xfId="1" applyNumberFormat="1" applyFont="1" applyFill="1" applyBorder="1" applyAlignment="1" applyProtection="1">
      <alignment wrapText="1"/>
      <protection locked="0"/>
    </xf>
    <xf numFmtId="0" fontId="12" fillId="2" borderId="1" xfId="1" applyFont="1" applyFill="1" applyBorder="1"/>
    <xf numFmtId="0" fontId="5" fillId="3" borderId="1" xfId="1" applyNumberFormat="1" applyFont="1" applyFill="1" applyBorder="1" applyAlignment="1" applyProtection="1">
      <alignment wrapText="1"/>
      <protection locked="0"/>
    </xf>
    <xf numFmtId="1" fontId="1" fillId="3" borderId="6" xfId="1" applyNumberFormat="1" applyFill="1" applyBorder="1" applyAlignment="1" applyProtection="1">
      <alignment horizontal="center"/>
      <protection locked="0"/>
    </xf>
    <xf numFmtId="0" fontId="1" fillId="3" borderId="27" xfId="1" applyFill="1" applyBorder="1" applyAlignment="1" applyProtection="1">
      <alignment horizontal="center"/>
      <protection locked="0"/>
    </xf>
    <xf numFmtId="0" fontId="11" fillId="0" borderId="28" xfId="1" applyFont="1" applyBorder="1"/>
    <xf numFmtId="0" fontId="5" fillId="3" borderId="1" xfId="1" applyFont="1" applyFill="1" applyBorder="1" applyAlignment="1" applyProtection="1">
      <protection locked="0"/>
    </xf>
    <xf numFmtId="0" fontId="1" fillId="0" borderId="29" xfId="1" applyBorder="1"/>
    <xf numFmtId="0" fontId="1" fillId="0" borderId="11" xfId="1" applyFont="1" applyBorder="1" applyAlignment="1">
      <alignment horizontal="center"/>
    </xf>
    <xf numFmtId="4" fontId="1" fillId="0" borderId="3" xfId="1" applyNumberFormat="1" applyBorder="1" applyAlignment="1">
      <alignment horizontal="right" vertical="center"/>
    </xf>
    <xf numFmtId="0" fontId="1" fillId="0" borderId="4" xfId="1" applyBorder="1"/>
    <xf numFmtId="4" fontId="1" fillId="0" borderId="2" xfId="1" applyNumberFormat="1" applyBorder="1" applyAlignment="1">
      <alignment horizontal="right" vertical="center"/>
    </xf>
    <xf numFmtId="4" fontId="7" fillId="0" borderId="8" xfId="1" applyNumberFormat="1" applyFont="1" applyBorder="1"/>
    <xf numFmtId="0" fontId="1" fillId="0" borderId="11" xfId="1" applyBorder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1" fillId="0" borderId="15" xfId="1" applyBorder="1"/>
    <xf numFmtId="165" fontId="1" fillId="0" borderId="3" xfId="1" applyNumberFormat="1" applyBorder="1" applyAlignment="1">
      <alignment horizontal="right" vertical="center"/>
    </xf>
    <xf numFmtId="165" fontId="2" fillId="0" borderId="8" xfId="1" applyNumberFormat="1" applyFont="1" applyBorder="1"/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11" xfId="1" applyFont="1" applyBorder="1"/>
    <xf numFmtId="0" fontId="13" fillId="0" borderId="15" xfId="1" applyFont="1" applyBorder="1"/>
    <xf numFmtId="4" fontId="13" fillId="0" borderId="2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0" fontId="13" fillId="0" borderId="4" xfId="1" applyFont="1" applyBorder="1"/>
    <xf numFmtId="165" fontId="12" fillId="0" borderId="8" xfId="1" applyNumberFormat="1" applyFont="1" applyBorder="1"/>
    <xf numFmtId="0" fontId="5" fillId="0" borderId="20" xfId="1" applyFont="1" applyBorder="1" applyAlignment="1">
      <alignment vertical="top" wrapText="1"/>
    </xf>
    <xf numFmtId="0" fontId="5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5" fillId="3" borderId="6" xfId="1" applyNumberFormat="1" applyFont="1" applyFill="1" applyBorder="1" applyAlignment="1" applyProtection="1">
      <alignment wrapText="1"/>
      <protection locked="0"/>
    </xf>
    <xf numFmtId="0" fontId="5" fillId="0" borderId="20" xfId="1" applyFont="1" applyBorder="1" applyAlignment="1">
      <alignment wrapText="1"/>
    </xf>
    <xf numFmtId="0" fontId="1" fillId="3" borderId="6" xfId="1" applyFill="1" applyBorder="1" applyAlignment="1" applyProtection="1">
      <alignment horizontal="left" wrapText="1"/>
      <protection locked="0"/>
    </xf>
    <xf numFmtId="0" fontId="5" fillId="3" borderId="23" xfId="1" applyFont="1" applyFill="1" applyBorder="1" applyAlignment="1" applyProtection="1">
      <alignment wrapText="1"/>
      <protection locked="0"/>
    </xf>
    <xf numFmtId="0" fontId="1" fillId="0" borderId="30" xfId="1" applyFont="1" applyBorder="1" applyAlignment="1">
      <alignment horizontal="center"/>
    </xf>
    <xf numFmtId="4" fontId="1" fillId="0" borderId="31" xfId="1" applyNumberFormat="1" applyBorder="1" applyAlignment="1">
      <alignment horizontal="right" vertical="center"/>
    </xf>
    <xf numFmtId="165" fontId="13" fillId="0" borderId="26" xfId="1" applyNumberFormat="1" applyFont="1" applyBorder="1" applyAlignment="1">
      <alignment horizontal="right" vertical="center"/>
    </xf>
    <xf numFmtId="0" fontId="1" fillId="0" borderId="0" xfId="1"/>
    <xf numFmtId="166" fontId="16" fillId="0" borderId="0" xfId="1" applyNumberFormat="1" applyFont="1"/>
    <xf numFmtId="49" fontId="16" fillId="0" borderId="0" xfId="1" applyNumberFormat="1" applyFont="1"/>
    <xf numFmtId="167" fontId="16" fillId="0" borderId="0" xfId="1" applyNumberFormat="1" applyFont="1"/>
    <xf numFmtId="168" fontId="16" fillId="0" borderId="0" xfId="1" applyNumberFormat="1" applyFont="1"/>
    <xf numFmtId="169" fontId="16" fillId="0" borderId="0" xfId="1" applyNumberFormat="1" applyFont="1"/>
    <xf numFmtId="170" fontId="16" fillId="0" borderId="0" xfId="1" applyNumberFormat="1" applyFont="1"/>
    <xf numFmtId="0" fontId="17" fillId="0" borderId="0" xfId="1" applyFont="1"/>
    <xf numFmtId="49" fontId="18" fillId="0" borderId="32" xfId="1" applyNumberFormat="1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left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horizontal="right"/>
    </xf>
    <xf numFmtId="0" fontId="19" fillId="0" borderId="0" xfId="1" applyFont="1"/>
    <xf numFmtId="166" fontId="19" fillId="0" borderId="0" xfId="1" applyNumberFormat="1" applyFont="1"/>
    <xf numFmtId="49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19" fillId="4" borderId="0" xfId="1" applyFont="1" applyFill="1" applyAlignment="1">
      <alignment horizontal="left"/>
    </xf>
    <xf numFmtId="49" fontId="19" fillId="4" borderId="0" xfId="1" applyNumberFormat="1" applyFont="1" applyFill="1" applyAlignment="1">
      <alignment horizontal="center"/>
    </xf>
    <xf numFmtId="167" fontId="19" fillId="4" borderId="0" xfId="1" applyNumberFormat="1" applyFont="1" applyFill="1"/>
    <xf numFmtId="168" fontId="19" fillId="4" borderId="0" xfId="1" applyNumberFormat="1" applyFont="1" applyFill="1"/>
    <xf numFmtId="169" fontId="19" fillId="4" borderId="0" xfId="1" applyNumberFormat="1" applyFont="1" applyFill="1"/>
    <xf numFmtId="170" fontId="19" fillId="4" borderId="0" xfId="1" applyNumberFormat="1" applyFont="1" applyFill="1"/>
    <xf numFmtId="171" fontId="19" fillId="4" borderId="0" xfId="1" applyNumberFormat="1" applyFont="1" applyFill="1"/>
    <xf numFmtId="172" fontId="20" fillId="4" borderId="0" xfId="1" applyNumberFormat="1" applyFont="1" applyFill="1"/>
    <xf numFmtId="49" fontId="19" fillId="0" borderId="0" xfId="1" applyNumberFormat="1" applyFont="1" applyAlignment="1">
      <alignment horizontal="left"/>
    </xf>
    <xf numFmtId="0" fontId="18" fillId="0" borderId="0" xfId="1" applyFont="1"/>
    <xf numFmtId="166" fontId="18" fillId="0" borderId="0" xfId="1" applyNumberFormat="1" applyFont="1"/>
    <xf numFmtId="0" fontId="18" fillId="0" borderId="0" xfId="1" applyFont="1" applyAlignment="1">
      <alignment horizontal="left"/>
    </xf>
    <xf numFmtId="0" fontId="18" fillId="5" borderId="0" xfId="1" applyFont="1" applyFill="1" applyAlignment="1">
      <alignment horizontal="left"/>
    </xf>
    <xf numFmtId="49" fontId="18" fillId="5" borderId="0" xfId="1" applyNumberFormat="1" applyFont="1" applyFill="1" applyAlignment="1">
      <alignment horizontal="center"/>
    </xf>
    <xf numFmtId="167" fontId="18" fillId="5" borderId="0" xfId="1" applyNumberFormat="1" applyFont="1" applyFill="1"/>
    <xf numFmtId="168" fontId="18" fillId="5" borderId="0" xfId="1" applyNumberFormat="1" applyFont="1" applyFill="1"/>
    <xf numFmtId="169" fontId="18" fillId="5" borderId="0" xfId="1" applyNumberFormat="1" applyFont="1" applyFill="1"/>
    <xf numFmtId="170" fontId="18" fillId="5" borderId="0" xfId="1" applyNumberFormat="1" applyFont="1" applyFill="1"/>
    <xf numFmtId="171" fontId="18" fillId="5" borderId="0" xfId="1" applyNumberFormat="1" applyFont="1" applyFill="1"/>
    <xf numFmtId="172" fontId="21" fillId="5" borderId="0" xfId="1" applyNumberFormat="1" applyFont="1" applyFill="1"/>
    <xf numFmtId="0" fontId="22" fillId="0" borderId="0" xfId="1" applyFont="1"/>
    <xf numFmtId="166" fontId="23" fillId="0" borderId="33" xfId="1" applyNumberFormat="1" applyFont="1" applyBorder="1" applyAlignment="1">
      <alignment horizontal="right" vertical="top"/>
    </xf>
    <xf numFmtId="49" fontId="23" fillId="0" borderId="33" xfId="1" applyNumberFormat="1" applyFont="1" applyBorder="1" applyAlignment="1">
      <alignment horizontal="center" vertical="top"/>
    </xf>
    <xf numFmtId="49" fontId="23" fillId="0" borderId="33" xfId="1" applyNumberFormat="1" applyFont="1" applyBorder="1" applyAlignment="1">
      <alignment horizontal="left" vertical="top"/>
    </xf>
    <xf numFmtId="0" fontId="23" fillId="0" borderId="33" xfId="1" applyFont="1" applyBorder="1" applyAlignment="1">
      <alignment horizontal="left" vertical="top" wrapText="1"/>
    </xf>
    <xf numFmtId="167" fontId="24" fillId="0" borderId="33" xfId="1" applyNumberFormat="1" applyFont="1" applyBorder="1" applyAlignment="1">
      <alignment horizontal="right" vertical="top"/>
    </xf>
    <xf numFmtId="168" fontId="23" fillId="0" borderId="33" xfId="1" applyNumberFormat="1" applyFont="1" applyBorder="1" applyAlignment="1">
      <alignment horizontal="right" vertical="top"/>
    </xf>
    <xf numFmtId="169" fontId="23" fillId="0" borderId="33" xfId="1" applyNumberFormat="1" applyFont="1" applyBorder="1" applyAlignment="1">
      <alignment horizontal="right" vertical="top"/>
    </xf>
    <xf numFmtId="170" fontId="23" fillId="0" borderId="33" xfId="1" applyNumberFormat="1" applyFont="1" applyBorder="1" applyAlignment="1">
      <alignment horizontal="right" vertical="top"/>
    </xf>
    <xf numFmtId="171" fontId="23" fillId="0" borderId="33" xfId="1" applyNumberFormat="1" applyFont="1" applyBorder="1" applyAlignment="1">
      <alignment horizontal="right" vertical="top"/>
    </xf>
    <xf numFmtId="0" fontId="25" fillId="0" borderId="0" xfId="1" applyFont="1" applyAlignment="1">
      <alignment horizontal="left" vertical="top" wrapText="1"/>
    </xf>
    <xf numFmtId="166" fontId="26" fillId="0" borderId="0" xfId="1" applyNumberFormat="1" applyFont="1" applyAlignment="1">
      <alignment horizontal="left" vertical="top" wrapText="1"/>
    </xf>
    <xf numFmtId="49" fontId="26" fillId="0" borderId="0" xfId="1" applyNumberFormat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167" fontId="26" fillId="0" borderId="0" xfId="1" applyNumberFormat="1" applyFont="1" applyAlignment="1">
      <alignment horizontal="right" vertical="top"/>
    </xf>
    <xf numFmtId="168" fontId="26" fillId="0" borderId="0" xfId="1" applyNumberFormat="1" applyFont="1" applyAlignment="1">
      <alignment horizontal="left" vertical="top" wrapText="1"/>
    </xf>
    <xf numFmtId="167" fontId="26" fillId="0" borderId="0" xfId="1" applyNumberFormat="1" applyFont="1" applyAlignment="1">
      <alignment horizontal="left" vertical="top" wrapText="1"/>
    </xf>
    <xf numFmtId="169" fontId="26" fillId="0" borderId="0" xfId="1" applyNumberFormat="1" applyFont="1" applyAlignment="1">
      <alignment horizontal="left" vertical="top" wrapText="1"/>
    </xf>
    <xf numFmtId="170" fontId="26" fillId="0" borderId="0" xfId="1" applyNumberFormat="1" applyFont="1" applyAlignment="1">
      <alignment horizontal="left" vertical="top" wrapText="1"/>
    </xf>
    <xf numFmtId="172" fontId="27" fillId="0" borderId="0" xfId="1" applyNumberFormat="1" applyFont="1" applyAlignment="1">
      <alignment horizontal="left" vertical="top" wrapText="1"/>
    </xf>
    <xf numFmtId="0" fontId="28" fillId="0" borderId="0" xfId="1" applyFont="1" applyAlignment="1">
      <alignment horizontal="center" vertical="center"/>
    </xf>
    <xf numFmtId="166" fontId="28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 wrapText="1"/>
    </xf>
    <xf numFmtId="167" fontId="28" fillId="0" borderId="0" xfId="1" applyNumberFormat="1" applyFont="1" applyAlignment="1">
      <alignment horizontal="center" vertical="center"/>
    </xf>
    <xf numFmtId="168" fontId="28" fillId="0" borderId="0" xfId="1" applyNumberFormat="1" applyFont="1" applyAlignment="1">
      <alignment horizontal="center" vertical="center"/>
    </xf>
    <xf numFmtId="169" fontId="28" fillId="0" borderId="0" xfId="1" applyNumberFormat="1" applyFont="1" applyAlignment="1">
      <alignment horizontal="center" vertical="center"/>
    </xf>
    <xf numFmtId="170" fontId="28" fillId="0" borderId="0" xfId="1" applyNumberFormat="1" applyFont="1" applyAlignment="1">
      <alignment horizontal="center" vertical="center"/>
    </xf>
    <xf numFmtId="172" fontId="28" fillId="0" borderId="0" xfId="1" applyNumberFormat="1" applyFont="1" applyAlignment="1">
      <alignment horizontal="center" vertical="center"/>
    </xf>
    <xf numFmtId="166" fontId="29" fillId="0" borderId="0" xfId="1" applyNumberFormat="1" applyFont="1" applyAlignment="1">
      <alignment horizontal="right" vertical="top"/>
    </xf>
    <xf numFmtId="49" fontId="29" fillId="0" borderId="0" xfId="1" applyNumberFormat="1" applyFont="1" applyAlignment="1">
      <alignment horizontal="center" vertical="top"/>
    </xf>
    <xf numFmtId="49" fontId="29" fillId="0" borderId="0" xfId="1" applyNumberFormat="1" applyFont="1" applyAlignment="1">
      <alignment horizontal="left" vertical="top"/>
    </xf>
    <xf numFmtId="49" fontId="29" fillId="0" borderId="0" xfId="1" applyNumberFormat="1" applyFont="1" applyAlignment="1">
      <alignment horizontal="left" vertical="top" wrapText="1"/>
    </xf>
    <xf numFmtId="167" fontId="30" fillId="0" borderId="0" xfId="1" applyNumberFormat="1" applyFont="1" applyAlignment="1">
      <alignment horizontal="right" vertical="top"/>
    </xf>
    <xf numFmtId="168" fontId="29" fillId="0" borderId="0" xfId="1" applyNumberFormat="1" applyFont="1" applyAlignment="1">
      <alignment horizontal="right" vertical="top"/>
    </xf>
    <xf numFmtId="169" fontId="29" fillId="0" borderId="0" xfId="1" applyNumberFormat="1" applyFont="1" applyAlignment="1">
      <alignment horizontal="right" vertical="top"/>
    </xf>
    <xf numFmtId="170" fontId="29" fillId="0" borderId="0" xfId="1" applyNumberFormat="1" applyFont="1" applyAlignment="1">
      <alignment horizontal="right" vertical="top"/>
    </xf>
    <xf numFmtId="4" fontId="1" fillId="0" borderId="34" xfId="1" applyNumberFormat="1" applyBorder="1" applyAlignment="1">
      <alignment horizontal="right" vertical="center"/>
    </xf>
    <xf numFmtId="0" fontId="0" fillId="0" borderId="0" xfId="0" applyAlignment="1"/>
    <xf numFmtId="166" fontId="23" fillId="0" borderId="0" xfId="1" applyNumberFormat="1" applyFont="1" applyBorder="1" applyAlignment="1">
      <alignment horizontal="right" vertical="top"/>
    </xf>
    <xf numFmtId="49" fontId="23" fillId="0" borderId="0" xfId="1" applyNumberFormat="1" applyFont="1" applyBorder="1" applyAlignment="1">
      <alignment horizontal="center" vertical="top"/>
    </xf>
    <xf numFmtId="49" fontId="23" fillId="0" borderId="0" xfId="1" applyNumberFormat="1" applyFont="1" applyBorder="1" applyAlignment="1">
      <alignment horizontal="left" vertical="top"/>
    </xf>
    <xf numFmtId="0" fontId="23" fillId="0" borderId="0" xfId="1" applyFont="1" applyBorder="1" applyAlignment="1">
      <alignment horizontal="left" vertical="top" wrapText="1"/>
    </xf>
    <xf numFmtId="167" fontId="24" fillId="0" borderId="0" xfId="1" applyNumberFormat="1" applyFont="1" applyBorder="1" applyAlignment="1">
      <alignment horizontal="right" vertical="top"/>
    </xf>
    <xf numFmtId="168" fontId="23" fillId="0" borderId="0" xfId="1" applyNumberFormat="1" applyFont="1" applyBorder="1" applyAlignment="1">
      <alignment horizontal="right" vertical="top"/>
    </xf>
    <xf numFmtId="169" fontId="23" fillId="0" borderId="0" xfId="1" applyNumberFormat="1" applyFont="1" applyBorder="1" applyAlignment="1">
      <alignment horizontal="right" vertical="top"/>
    </xf>
    <xf numFmtId="170" fontId="23" fillId="0" borderId="0" xfId="1" applyNumberFormat="1" applyFont="1" applyBorder="1" applyAlignment="1">
      <alignment horizontal="right" vertical="top"/>
    </xf>
    <xf numFmtId="171" fontId="23" fillId="0" borderId="0" xfId="1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center"/>
    </xf>
    <xf numFmtId="44" fontId="0" fillId="0" borderId="0" xfId="7" applyFont="1" applyBorder="1" applyAlignment="1">
      <alignment horizontal="center"/>
    </xf>
    <xf numFmtId="0" fontId="0" fillId="0" borderId="0" xfId="0" applyFont="1"/>
    <xf numFmtId="0" fontId="33" fillId="0" borderId="0" xfId="0" applyFont="1" applyBorder="1" applyAlignment="1"/>
    <xf numFmtId="0" fontId="34" fillId="0" borderId="0" xfId="0" applyFont="1" applyBorder="1" applyAlignment="1"/>
    <xf numFmtId="0" fontId="0" fillId="0" borderId="35" xfId="0" applyBorder="1"/>
    <xf numFmtId="0" fontId="0" fillId="0" borderId="0" xfId="0" applyBorder="1"/>
    <xf numFmtId="0" fontId="0" fillId="0" borderId="37" xfId="0" applyBorder="1"/>
    <xf numFmtId="0" fontId="15" fillId="0" borderId="35" xfId="0" applyFont="1" applyBorder="1" applyAlignment="1">
      <alignment horizontal="center"/>
    </xf>
    <xf numFmtId="44" fontId="0" fillId="0" borderId="37" xfId="7" applyFont="1" applyBorder="1" applyAlignment="1">
      <alignment horizontal="center"/>
    </xf>
    <xf numFmtId="0" fontId="31" fillId="0" borderId="0" xfId="0" applyFont="1"/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 applyProtection="1">
      <alignment wrapText="1"/>
      <protection locked="0"/>
    </xf>
    <xf numFmtId="0" fontId="1" fillId="3" borderId="28" xfId="1" applyFont="1" applyFill="1" applyBorder="1" applyAlignment="1" applyProtection="1">
      <protection locked="0"/>
    </xf>
    <xf numFmtId="4" fontId="1" fillId="0" borderId="38" xfId="1" applyNumberFormat="1" applyBorder="1" applyAlignment="1">
      <alignment horizontal="right" vertical="center"/>
    </xf>
    <xf numFmtId="1" fontId="1" fillId="3" borderId="3" xfId="1" applyNumberFormat="1" applyFill="1" applyBorder="1" applyAlignment="1" applyProtection="1">
      <alignment horizontal="center"/>
      <protection locked="0"/>
    </xf>
    <xf numFmtId="3" fontId="1" fillId="3" borderId="3" xfId="1" applyNumberFormat="1" applyFill="1" applyBorder="1" applyAlignment="1" applyProtection="1">
      <alignment horizontal="center"/>
      <protection locked="0"/>
    </xf>
    <xf numFmtId="1" fontId="1" fillId="3" borderId="39" xfId="1" applyNumberFormat="1" applyFill="1" applyBorder="1" applyAlignment="1" applyProtection="1">
      <alignment horizontal="center"/>
      <protection locked="0"/>
    </xf>
    <xf numFmtId="0" fontId="31" fillId="5" borderId="17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4" fontId="0" fillId="0" borderId="1" xfId="7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44" fontId="0" fillId="0" borderId="3" xfId="7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44" fontId="15" fillId="0" borderId="17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44" fontId="15" fillId="0" borderId="18" xfId="0" applyNumberFormat="1" applyFont="1" applyBorder="1" applyAlignment="1">
      <alignment horizontal="center"/>
    </xf>
    <xf numFmtId="0" fontId="13" fillId="2" borderId="25" xfId="1" applyFont="1" applyFill="1" applyBorder="1" applyAlignment="1"/>
    <xf numFmtId="0" fontId="13" fillId="0" borderId="26" xfId="1" applyFont="1" applyBorder="1" applyAlignment="1"/>
    <xf numFmtId="0" fontId="1" fillId="2" borderId="25" xfId="1" applyFill="1" applyBorder="1" applyAlignment="1"/>
    <xf numFmtId="0" fontId="1" fillId="0" borderId="26" xfId="1" applyBorder="1" applyAlignment="1"/>
    <xf numFmtId="0" fontId="7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22" xfId="1" applyFont="1" applyFill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22" xfId="1" applyFont="1" applyBorder="1" applyAlignment="1">
      <alignment horizontal="center"/>
    </xf>
  </cellXfs>
  <cellStyles count="9">
    <cellStyle name="Čárka 2" xfId="2"/>
    <cellStyle name="Hypertextový odkaz 2" xfId="3"/>
    <cellStyle name="Měna" xfId="7" builtinId="4"/>
    <cellStyle name="Měna 2" xfId="5"/>
    <cellStyle name="Měna 3" xfId="4"/>
    <cellStyle name="Normální" xfId="0" builtinId="0"/>
    <cellStyle name="normální 2" xfId="6"/>
    <cellStyle name="Normální 3" xfId="1"/>
    <cellStyle name="Normální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\Desktop\Pr&#225;ce%202019\RD%20-%20Jakub%20Mar&#353;alek\1-%20Stavebn&#237;%20projekt%20RD%20Ostravice\Rozpo&#269;et%20polo&#382;kov&#253;\Rozpo&#269;et%20RD%20Ostravice%20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6" sqref="J16"/>
    </sheetView>
  </sheetViews>
  <sheetFormatPr defaultRowHeight="15" x14ac:dyDescent="0.25"/>
  <cols>
    <col min="6" max="6" width="4.42578125" customWidth="1"/>
    <col min="8" max="8" width="9" customWidth="1"/>
    <col min="10" max="10" width="9.140625" customWidth="1"/>
  </cols>
  <sheetData>
    <row r="1" spans="1:11" x14ac:dyDescent="0.25">
      <c r="A1" s="156" t="s">
        <v>203</v>
      </c>
      <c r="C1" s="156"/>
    </row>
    <row r="2" spans="1:11" ht="23.1" customHeight="1" x14ac:dyDescent="0.35">
      <c r="A2" s="157" t="s">
        <v>209</v>
      </c>
      <c r="B2" s="157"/>
      <c r="C2" s="157"/>
    </row>
    <row r="3" spans="1:11" ht="23.1" customHeight="1" x14ac:dyDescent="0.25">
      <c r="A3" s="158" t="s">
        <v>204</v>
      </c>
      <c r="B3" s="158"/>
    </row>
    <row r="5" spans="1:11" ht="15.75" thickBot="1" x14ac:dyDescent="0.3"/>
    <row r="6" spans="1:11" ht="27.6" customHeight="1" thickBot="1" x14ac:dyDescent="0.3">
      <c r="A6" s="172" t="s">
        <v>214</v>
      </c>
      <c r="B6" s="173"/>
      <c r="C6" s="173"/>
      <c r="D6" s="173"/>
      <c r="E6" s="173"/>
      <c r="F6" s="173"/>
      <c r="G6" s="173"/>
      <c r="H6" s="173"/>
      <c r="I6" s="173"/>
      <c r="J6" s="174"/>
    </row>
    <row r="7" spans="1:11" ht="22.5" customHeight="1" x14ac:dyDescent="0.25">
      <c r="A7" s="159"/>
      <c r="B7" s="160"/>
      <c r="C7" s="160"/>
      <c r="D7" s="160"/>
      <c r="E7" s="160"/>
      <c r="F7" s="160"/>
      <c r="G7" s="178" t="s">
        <v>160</v>
      </c>
      <c r="H7" s="178"/>
      <c r="I7" s="178" t="s">
        <v>161</v>
      </c>
      <c r="J7" s="180"/>
    </row>
    <row r="8" spans="1:11" ht="22.5" customHeight="1" x14ac:dyDescent="0.25">
      <c r="A8" s="175" t="s">
        <v>210</v>
      </c>
      <c r="B8" s="176"/>
      <c r="C8" s="176"/>
      <c r="D8" s="176"/>
      <c r="E8" s="176"/>
      <c r="F8" s="176"/>
      <c r="G8" s="177">
        <f>'rozpočet stavební část'!P4</f>
        <v>0</v>
      </c>
      <c r="H8" s="177"/>
      <c r="I8" s="177">
        <f>G8*1.21</f>
        <v>0</v>
      </c>
      <c r="J8" s="181"/>
    </row>
    <row r="9" spans="1:11" ht="15" customHeight="1" x14ac:dyDescent="0.25">
      <c r="A9" s="159"/>
      <c r="B9" s="160"/>
      <c r="C9" s="160"/>
      <c r="D9" s="160"/>
      <c r="E9" s="160"/>
      <c r="F9" s="160"/>
      <c r="G9" s="160"/>
      <c r="H9" s="160"/>
      <c r="I9" s="160"/>
      <c r="J9" s="161"/>
    </row>
    <row r="10" spans="1:11" ht="22.5" customHeight="1" x14ac:dyDescent="0.25">
      <c r="A10" s="175" t="s">
        <v>211</v>
      </c>
      <c r="B10" s="176"/>
      <c r="C10" s="176"/>
      <c r="D10" s="176"/>
      <c r="E10" s="176"/>
      <c r="F10" s="176"/>
      <c r="G10" s="177">
        <f>' vybavení interiéru - nábytek'!J27</f>
        <v>0</v>
      </c>
      <c r="H10" s="177"/>
      <c r="I10" s="177">
        <f>G10*1.21</f>
        <v>0</v>
      </c>
      <c r="J10" s="181"/>
      <c r="K10" s="144"/>
    </row>
    <row r="11" spans="1:11" ht="15.75" customHeight="1" thickBot="1" x14ac:dyDescent="0.3">
      <c r="A11" s="162"/>
      <c r="B11" s="154"/>
      <c r="C11" s="154"/>
      <c r="D11" s="154"/>
      <c r="E11" s="154"/>
      <c r="F11" s="154"/>
      <c r="G11" s="155"/>
      <c r="H11" s="155"/>
      <c r="I11" s="155"/>
      <c r="J11" s="163"/>
      <c r="K11" s="144"/>
    </row>
    <row r="12" spans="1:11" ht="22.5" customHeight="1" thickBot="1" x14ac:dyDescent="0.3">
      <c r="A12" s="182" t="s">
        <v>162</v>
      </c>
      <c r="B12" s="183"/>
      <c r="C12" s="183"/>
      <c r="D12" s="183"/>
      <c r="E12" s="183"/>
      <c r="F12" s="183"/>
      <c r="G12" s="184">
        <f>G8+G10</f>
        <v>0</v>
      </c>
      <c r="H12" s="185"/>
      <c r="I12" s="186">
        <f>I8+I10</f>
        <v>0</v>
      </c>
      <c r="J12" s="185"/>
    </row>
    <row r="14" spans="1:11" x14ac:dyDescent="0.25">
      <c r="A14" s="179"/>
      <c r="B14" s="179"/>
      <c r="C14" s="179"/>
      <c r="D14" s="179"/>
    </row>
  </sheetData>
  <mergeCells count="13">
    <mergeCell ref="A14:D14"/>
    <mergeCell ref="I7:J7"/>
    <mergeCell ref="I8:J8"/>
    <mergeCell ref="I10:J10"/>
    <mergeCell ref="A12:F12"/>
    <mergeCell ref="G12:H12"/>
    <mergeCell ref="I12:J12"/>
    <mergeCell ref="A6:J6"/>
    <mergeCell ref="A8:F8"/>
    <mergeCell ref="A10:F10"/>
    <mergeCell ref="G8:H8"/>
    <mergeCell ref="G10:H10"/>
    <mergeCell ref="G7:H7"/>
  </mergeCells>
  <pageMargins left="0.7" right="0.7" top="0.78740157499999996" bottom="0.78740157499999996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F1:Z74"/>
  <sheetViews>
    <sheetView topLeftCell="F1" zoomScaleNormal="100" zoomScaleSheetLayoutView="100" workbookViewId="0">
      <pane ySplit="2" topLeftCell="A3" activePane="bottomLeft" state="frozen"/>
      <selection pane="bottomLeft" activeCell="O7" sqref="O7"/>
    </sheetView>
  </sheetViews>
  <sheetFormatPr defaultRowHeight="12.75" outlineLevelRow="3" x14ac:dyDescent="0.2"/>
  <cols>
    <col min="1" max="5" width="0" style="67" hidden="1" customWidth="1"/>
    <col min="6" max="6" width="5.42578125" style="135" customWidth="1"/>
    <col min="7" max="7" width="4.42578125" style="136" hidden="1" customWidth="1"/>
    <col min="8" max="8" width="14.42578125" style="137" hidden="1" customWidth="1"/>
    <col min="9" max="9" width="10" style="137" hidden="1" customWidth="1"/>
    <col min="10" max="10" width="57.140625" style="138" customWidth="1"/>
    <col min="11" max="11" width="4.42578125" style="136" customWidth="1"/>
    <col min="12" max="12" width="13.5703125" style="139" hidden="1" customWidth="1"/>
    <col min="13" max="13" width="6.85546875" style="140" hidden="1" customWidth="1"/>
    <col min="14" max="14" width="13.42578125" style="139" customWidth="1"/>
    <col min="15" max="15" width="12.42578125" style="140" customWidth="1"/>
    <col min="16" max="16" width="15.5703125" style="141" customWidth="1"/>
    <col min="17" max="17" width="11.42578125" style="142" hidden="1" customWidth="1"/>
    <col min="18" max="18" width="14.42578125" style="140" hidden="1" customWidth="1"/>
    <col min="19" max="19" width="11.42578125" style="140" hidden="1" customWidth="1"/>
    <col min="20" max="20" width="14.42578125" style="140" hidden="1" customWidth="1"/>
    <col min="21" max="21" width="9.5703125" style="140" customWidth="1"/>
    <col min="22" max="22" width="14.5703125" style="140" customWidth="1"/>
    <col min="23" max="23" width="15.5703125" style="140" customWidth="1"/>
    <col min="24" max="24" width="25.5703125" style="140" hidden="1" customWidth="1"/>
    <col min="25" max="26" width="10" style="137" hidden="1" customWidth="1"/>
    <col min="27" max="27" width="9.42578125" style="67" customWidth="1"/>
    <col min="28" max="256" width="8.7109375" style="67"/>
    <col min="257" max="261" width="0" style="67" hidden="1" customWidth="1"/>
    <col min="262" max="262" width="5.42578125" style="67" customWidth="1"/>
    <col min="263" max="265" width="0" style="67" hidden="1" customWidth="1"/>
    <col min="266" max="266" width="57.140625" style="67" customWidth="1"/>
    <col min="267" max="267" width="4.42578125" style="67" customWidth="1"/>
    <col min="268" max="269" width="0" style="67" hidden="1" customWidth="1"/>
    <col min="270" max="270" width="13.42578125" style="67" customWidth="1"/>
    <col min="271" max="271" width="12.42578125" style="67" customWidth="1"/>
    <col min="272" max="272" width="15.5703125" style="67" customWidth="1"/>
    <col min="273" max="276" width="0" style="67" hidden="1" customWidth="1"/>
    <col min="277" max="277" width="9.5703125" style="67" customWidth="1"/>
    <col min="278" max="278" width="14.5703125" style="67" customWidth="1"/>
    <col min="279" max="279" width="15.5703125" style="67" customWidth="1"/>
    <col min="280" max="282" width="0" style="67" hidden="1" customWidth="1"/>
    <col min="283" max="283" width="9.42578125" style="67" customWidth="1"/>
    <col min="284" max="512" width="8.7109375" style="67"/>
    <col min="513" max="517" width="0" style="67" hidden="1" customWidth="1"/>
    <col min="518" max="518" width="5.42578125" style="67" customWidth="1"/>
    <col min="519" max="521" width="0" style="67" hidden="1" customWidth="1"/>
    <col min="522" max="522" width="57.140625" style="67" customWidth="1"/>
    <col min="523" max="523" width="4.42578125" style="67" customWidth="1"/>
    <col min="524" max="525" width="0" style="67" hidden="1" customWidth="1"/>
    <col min="526" max="526" width="13.42578125" style="67" customWidth="1"/>
    <col min="527" max="527" width="12.42578125" style="67" customWidth="1"/>
    <col min="528" max="528" width="15.5703125" style="67" customWidth="1"/>
    <col min="529" max="532" width="0" style="67" hidden="1" customWidth="1"/>
    <col min="533" max="533" width="9.5703125" style="67" customWidth="1"/>
    <col min="534" max="534" width="14.5703125" style="67" customWidth="1"/>
    <col min="535" max="535" width="15.5703125" style="67" customWidth="1"/>
    <col min="536" max="538" width="0" style="67" hidden="1" customWidth="1"/>
    <col min="539" max="539" width="9.42578125" style="67" customWidth="1"/>
    <col min="540" max="768" width="8.7109375" style="67"/>
    <col min="769" max="773" width="0" style="67" hidden="1" customWidth="1"/>
    <col min="774" max="774" width="5.42578125" style="67" customWidth="1"/>
    <col min="775" max="777" width="0" style="67" hidden="1" customWidth="1"/>
    <col min="778" max="778" width="57.140625" style="67" customWidth="1"/>
    <col min="779" max="779" width="4.42578125" style="67" customWidth="1"/>
    <col min="780" max="781" width="0" style="67" hidden="1" customWidth="1"/>
    <col min="782" max="782" width="13.42578125" style="67" customWidth="1"/>
    <col min="783" max="783" width="12.42578125" style="67" customWidth="1"/>
    <col min="784" max="784" width="15.5703125" style="67" customWidth="1"/>
    <col min="785" max="788" width="0" style="67" hidden="1" customWidth="1"/>
    <col min="789" max="789" width="9.5703125" style="67" customWidth="1"/>
    <col min="790" max="790" width="14.5703125" style="67" customWidth="1"/>
    <col min="791" max="791" width="15.5703125" style="67" customWidth="1"/>
    <col min="792" max="794" width="0" style="67" hidden="1" customWidth="1"/>
    <col min="795" max="795" width="9.42578125" style="67" customWidth="1"/>
    <col min="796" max="1024" width="8.7109375" style="67"/>
    <col min="1025" max="1029" width="0" style="67" hidden="1" customWidth="1"/>
    <col min="1030" max="1030" width="5.42578125" style="67" customWidth="1"/>
    <col min="1031" max="1033" width="0" style="67" hidden="1" customWidth="1"/>
    <col min="1034" max="1034" width="57.140625" style="67" customWidth="1"/>
    <col min="1035" max="1035" width="4.42578125" style="67" customWidth="1"/>
    <col min="1036" max="1037" width="0" style="67" hidden="1" customWidth="1"/>
    <col min="1038" max="1038" width="13.42578125" style="67" customWidth="1"/>
    <col min="1039" max="1039" width="12.42578125" style="67" customWidth="1"/>
    <col min="1040" max="1040" width="15.5703125" style="67" customWidth="1"/>
    <col min="1041" max="1044" width="0" style="67" hidden="1" customWidth="1"/>
    <col min="1045" max="1045" width="9.5703125" style="67" customWidth="1"/>
    <col min="1046" max="1046" width="14.5703125" style="67" customWidth="1"/>
    <col min="1047" max="1047" width="15.5703125" style="67" customWidth="1"/>
    <col min="1048" max="1050" width="0" style="67" hidden="1" customWidth="1"/>
    <col min="1051" max="1051" width="9.42578125" style="67" customWidth="1"/>
    <col min="1052" max="1280" width="8.7109375" style="67"/>
    <col min="1281" max="1285" width="0" style="67" hidden="1" customWidth="1"/>
    <col min="1286" max="1286" width="5.42578125" style="67" customWidth="1"/>
    <col min="1287" max="1289" width="0" style="67" hidden="1" customWidth="1"/>
    <col min="1290" max="1290" width="57.140625" style="67" customWidth="1"/>
    <col min="1291" max="1291" width="4.42578125" style="67" customWidth="1"/>
    <col min="1292" max="1293" width="0" style="67" hidden="1" customWidth="1"/>
    <col min="1294" max="1294" width="13.42578125" style="67" customWidth="1"/>
    <col min="1295" max="1295" width="12.42578125" style="67" customWidth="1"/>
    <col min="1296" max="1296" width="15.5703125" style="67" customWidth="1"/>
    <col min="1297" max="1300" width="0" style="67" hidden="1" customWidth="1"/>
    <col min="1301" max="1301" width="9.5703125" style="67" customWidth="1"/>
    <col min="1302" max="1302" width="14.5703125" style="67" customWidth="1"/>
    <col min="1303" max="1303" width="15.5703125" style="67" customWidth="1"/>
    <col min="1304" max="1306" width="0" style="67" hidden="1" customWidth="1"/>
    <col min="1307" max="1307" width="9.42578125" style="67" customWidth="1"/>
    <col min="1308" max="1536" width="8.7109375" style="67"/>
    <col min="1537" max="1541" width="0" style="67" hidden="1" customWidth="1"/>
    <col min="1542" max="1542" width="5.42578125" style="67" customWidth="1"/>
    <col min="1543" max="1545" width="0" style="67" hidden="1" customWidth="1"/>
    <col min="1546" max="1546" width="57.140625" style="67" customWidth="1"/>
    <col min="1547" max="1547" width="4.42578125" style="67" customWidth="1"/>
    <col min="1548" max="1549" width="0" style="67" hidden="1" customWidth="1"/>
    <col min="1550" max="1550" width="13.42578125" style="67" customWidth="1"/>
    <col min="1551" max="1551" width="12.42578125" style="67" customWidth="1"/>
    <col min="1552" max="1552" width="15.5703125" style="67" customWidth="1"/>
    <col min="1553" max="1556" width="0" style="67" hidden="1" customWidth="1"/>
    <col min="1557" max="1557" width="9.5703125" style="67" customWidth="1"/>
    <col min="1558" max="1558" width="14.5703125" style="67" customWidth="1"/>
    <col min="1559" max="1559" width="15.5703125" style="67" customWidth="1"/>
    <col min="1560" max="1562" width="0" style="67" hidden="1" customWidth="1"/>
    <col min="1563" max="1563" width="9.42578125" style="67" customWidth="1"/>
    <col min="1564" max="1792" width="8.7109375" style="67"/>
    <col min="1793" max="1797" width="0" style="67" hidden="1" customWidth="1"/>
    <col min="1798" max="1798" width="5.42578125" style="67" customWidth="1"/>
    <col min="1799" max="1801" width="0" style="67" hidden="1" customWidth="1"/>
    <col min="1802" max="1802" width="57.140625" style="67" customWidth="1"/>
    <col min="1803" max="1803" width="4.42578125" style="67" customWidth="1"/>
    <col min="1804" max="1805" width="0" style="67" hidden="1" customWidth="1"/>
    <col min="1806" max="1806" width="13.42578125" style="67" customWidth="1"/>
    <col min="1807" max="1807" width="12.42578125" style="67" customWidth="1"/>
    <col min="1808" max="1808" width="15.5703125" style="67" customWidth="1"/>
    <col min="1809" max="1812" width="0" style="67" hidden="1" customWidth="1"/>
    <col min="1813" max="1813" width="9.5703125" style="67" customWidth="1"/>
    <col min="1814" max="1814" width="14.5703125" style="67" customWidth="1"/>
    <col min="1815" max="1815" width="15.5703125" style="67" customWidth="1"/>
    <col min="1816" max="1818" width="0" style="67" hidden="1" customWidth="1"/>
    <col min="1819" max="1819" width="9.42578125" style="67" customWidth="1"/>
    <col min="1820" max="2048" width="8.7109375" style="67"/>
    <col min="2049" max="2053" width="0" style="67" hidden="1" customWidth="1"/>
    <col min="2054" max="2054" width="5.42578125" style="67" customWidth="1"/>
    <col min="2055" max="2057" width="0" style="67" hidden="1" customWidth="1"/>
    <col min="2058" max="2058" width="57.140625" style="67" customWidth="1"/>
    <col min="2059" max="2059" width="4.42578125" style="67" customWidth="1"/>
    <col min="2060" max="2061" width="0" style="67" hidden="1" customWidth="1"/>
    <col min="2062" max="2062" width="13.42578125" style="67" customWidth="1"/>
    <col min="2063" max="2063" width="12.42578125" style="67" customWidth="1"/>
    <col min="2064" max="2064" width="15.5703125" style="67" customWidth="1"/>
    <col min="2065" max="2068" width="0" style="67" hidden="1" customWidth="1"/>
    <col min="2069" max="2069" width="9.5703125" style="67" customWidth="1"/>
    <col min="2070" max="2070" width="14.5703125" style="67" customWidth="1"/>
    <col min="2071" max="2071" width="15.5703125" style="67" customWidth="1"/>
    <col min="2072" max="2074" width="0" style="67" hidden="1" customWidth="1"/>
    <col min="2075" max="2075" width="9.42578125" style="67" customWidth="1"/>
    <col min="2076" max="2304" width="8.7109375" style="67"/>
    <col min="2305" max="2309" width="0" style="67" hidden="1" customWidth="1"/>
    <col min="2310" max="2310" width="5.42578125" style="67" customWidth="1"/>
    <col min="2311" max="2313" width="0" style="67" hidden="1" customWidth="1"/>
    <col min="2314" max="2314" width="57.140625" style="67" customWidth="1"/>
    <col min="2315" max="2315" width="4.42578125" style="67" customWidth="1"/>
    <col min="2316" max="2317" width="0" style="67" hidden="1" customWidth="1"/>
    <col min="2318" max="2318" width="13.42578125" style="67" customWidth="1"/>
    <col min="2319" max="2319" width="12.42578125" style="67" customWidth="1"/>
    <col min="2320" max="2320" width="15.5703125" style="67" customWidth="1"/>
    <col min="2321" max="2324" width="0" style="67" hidden="1" customWidth="1"/>
    <col min="2325" max="2325" width="9.5703125" style="67" customWidth="1"/>
    <col min="2326" max="2326" width="14.5703125" style="67" customWidth="1"/>
    <col min="2327" max="2327" width="15.5703125" style="67" customWidth="1"/>
    <col min="2328" max="2330" width="0" style="67" hidden="1" customWidth="1"/>
    <col min="2331" max="2331" width="9.42578125" style="67" customWidth="1"/>
    <col min="2332" max="2560" width="8.7109375" style="67"/>
    <col min="2561" max="2565" width="0" style="67" hidden="1" customWidth="1"/>
    <col min="2566" max="2566" width="5.42578125" style="67" customWidth="1"/>
    <col min="2567" max="2569" width="0" style="67" hidden="1" customWidth="1"/>
    <col min="2570" max="2570" width="57.140625" style="67" customWidth="1"/>
    <col min="2571" max="2571" width="4.42578125" style="67" customWidth="1"/>
    <col min="2572" max="2573" width="0" style="67" hidden="1" customWidth="1"/>
    <col min="2574" max="2574" width="13.42578125" style="67" customWidth="1"/>
    <col min="2575" max="2575" width="12.42578125" style="67" customWidth="1"/>
    <col min="2576" max="2576" width="15.5703125" style="67" customWidth="1"/>
    <col min="2577" max="2580" width="0" style="67" hidden="1" customWidth="1"/>
    <col min="2581" max="2581" width="9.5703125" style="67" customWidth="1"/>
    <col min="2582" max="2582" width="14.5703125" style="67" customWidth="1"/>
    <col min="2583" max="2583" width="15.5703125" style="67" customWidth="1"/>
    <col min="2584" max="2586" width="0" style="67" hidden="1" customWidth="1"/>
    <col min="2587" max="2587" width="9.42578125" style="67" customWidth="1"/>
    <col min="2588" max="2816" width="8.7109375" style="67"/>
    <col min="2817" max="2821" width="0" style="67" hidden="1" customWidth="1"/>
    <col min="2822" max="2822" width="5.42578125" style="67" customWidth="1"/>
    <col min="2823" max="2825" width="0" style="67" hidden="1" customWidth="1"/>
    <col min="2826" max="2826" width="57.140625" style="67" customWidth="1"/>
    <col min="2827" max="2827" width="4.42578125" style="67" customWidth="1"/>
    <col min="2828" max="2829" width="0" style="67" hidden="1" customWidth="1"/>
    <col min="2830" max="2830" width="13.42578125" style="67" customWidth="1"/>
    <col min="2831" max="2831" width="12.42578125" style="67" customWidth="1"/>
    <col min="2832" max="2832" width="15.5703125" style="67" customWidth="1"/>
    <col min="2833" max="2836" width="0" style="67" hidden="1" customWidth="1"/>
    <col min="2837" max="2837" width="9.5703125" style="67" customWidth="1"/>
    <col min="2838" max="2838" width="14.5703125" style="67" customWidth="1"/>
    <col min="2839" max="2839" width="15.5703125" style="67" customWidth="1"/>
    <col min="2840" max="2842" width="0" style="67" hidden="1" customWidth="1"/>
    <col min="2843" max="2843" width="9.42578125" style="67" customWidth="1"/>
    <col min="2844" max="3072" width="8.7109375" style="67"/>
    <col min="3073" max="3077" width="0" style="67" hidden="1" customWidth="1"/>
    <col min="3078" max="3078" width="5.42578125" style="67" customWidth="1"/>
    <col min="3079" max="3081" width="0" style="67" hidden="1" customWidth="1"/>
    <col min="3082" max="3082" width="57.140625" style="67" customWidth="1"/>
    <col min="3083" max="3083" width="4.42578125" style="67" customWidth="1"/>
    <col min="3084" max="3085" width="0" style="67" hidden="1" customWidth="1"/>
    <col min="3086" max="3086" width="13.42578125" style="67" customWidth="1"/>
    <col min="3087" max="3087" width="12.42578125" style="67" customWidth="1"/>
    <col min="3088" max="3088" width="15.5703125" style="67" customWidth="1"/>
    <col min="3089" max="3092" width="0" style="67" hidden="1" customWidth="1"/>
    <col min="3093" max="3093" width="9.5703125" style="67" customWidth="1"/>
    <col min="3094" max="3094" width="14.5703125" style="67" customWidth="1"/>
    <col min="3095" max="3095" width="15.5703125" style="67" customWidth="1"/>
    <col min="3096" max="3098" width="0" style="67" hidden="1" customWidth="1"/>
    <col min="3099" max="3099" width="9.42578125" style="67" customWidth="1"/>
    <col min="3100" max="3328" width="8.7109375" style="67"/>
    <col min="3329" max="3333" width="0" style="67" hidden="1" customWidth="1"/>
    <col min="3334" max="3334" width="5.42578125" style="67" customWidth="1"/>
    <col min="3335" max="3337" width="0" style="67" hidden="1" customWidth="1"/>
    <col min="3338" max="3338" width="57.140625" style="67" customWidth="1"/>
    <col min="3339" max="3339" width="4.42578125" style="67" customWidth="1"/>
    <col min="3340" max="3341" width="0" style="67" hidden="1" customWidth="1"/>
    <col min="3342" max="3342" width="13.42578125" style="67" customWidth="1"/>
    <col min="3343" max="3343" width="12.42578125" style="67" customWidth="1"/>
    <col min="3344" max="3344" width="15.5703125" style="67" customWidth="1"/>
    <col min="3345" max="3348" width="0" style="67" hidden="1" customWidth="1"/>
    <col min="3349" max="3349" width="9.5703125" style="67" customWidth="1"/>
    <col min="3350" max="3350" width="14.5703125" style="67" customWidth="1"/>
    <col min="3351" max="3351" width="15.5703125" style="67" customWidth="1"/>
    <col min="3352" max="3354" width="0" style="67" hidden="1" customWidth="1"/>
    <col min="3355" max="3355" width="9.42578125" style="67" customWidth="1"/>
    <col min="3356" max="3584" width="8.7109375" style="67"/>
    <col min="3585" max="3589" width="0" style="67" hidden="1" customWidth="1"/>
    <col min="3590" max="3590" width="5.42578125" style="67" customWidth="1"/>
    <col min="3591" max="3593" width="0" style="67" hidden="1" customWidth="1"/>
    <col min="3594" max="3594" width="57.140625" style="67" customWidth="1"/>
    <col min="3595" max="3595" width="4.42578125" style="67" customWidth="1"/>
    <col min="3596" max="3597" width="0" style="67" hidden="1" customWidth="1"/>
    <col min="3598" max="3598" width="13.42578125" style="67" customWidth="1"/>
    <col min="3599" max="3599" width="12.42578125" style="67" customWidth="1"/>
    <col min="3600" max="3600" width="15.5703125" style="67" customWidth="1"/>
    <col min="3601" max="3604" width="0" style="67" hidden="1" customWidth="1"/>
    <col min="3605" max="3605" width="9.5703125" style="67" customWidth="1"/>
    <col min="3606" max="3606" width="14.5703125" style="67" customWidth="1"/>
    <col min="3607" max="3607" width="15.5703125" style="67" customWidth="1"/>
    <col min="3608" max="3610" width="0" style="67" hidden="1" customWidth="1"/>
    <col min="3611" max="3611" width="9.42578125" style="67" customWidth="1"/>
    <col min="3612" max="3840" width="8.7109375" style="67"/>
    <col min="3841" max="3845" width="0" style="67" hidden="1" customWidth="1"/>
    <col min="3846" max="3846" width="5.42578125" style="67" customWidth="1"/>
    <col min="3847" max="3849" width="0" style="67" hidden="1" customWidth="1"/>
    <col min="3850" max="3850" width="57.140625" style="67" customWidth="1"/>
    <col min="3851" max="3851" width="4.42578125" style="67" customWidth="1"/>
    <col min="3852" max="3853" width="0" style="67" hidden="1" customWidth="1"/>
    <col min="3854" max="3854" width="13.42578125" style="67" customWidth="1"/>
    <col min="3855" max="3855" width="12.42578125" style="67" customWidth="1"/>
    <col min="3856" max="3856" width="15.5703125" style="67" customWidth="1"/>
    <col min="3857" max="3860" width="0" style="67" hidden="1" customWidth="1"/>
    <col min="3861" max="3861" width="9.5703125" style="67" customWidth="1"/>
    <col min="3862" max="3862" width="14.5703125" style="67" customWidth="1"/>
    <col min="3863" max="3863" width="15.5703125" style="67" customWidth="1"/>
    <col min="3864" max="3866" width="0" style="67" hidden="1" customWidth="1"/>
    <col min="3867" max="3867" width="9.42578125" style="67" customWidth="1"/>
    <col min="3868" max="4096" width="8.7109375" style="67"/>
    <col min="4097" max="4101" width="0" style="67" hidden="1" customWidth="1"/>
    <col min="4102" max="4102" width="5.42578125" style="67" customWidth="1"/>
    <col min="4103" max="4105" width="0" style="67" hidden="1" customWidth="1"/>
    <col min="4106" max="4106" width="57.140625" style="67" customWidth="1"/>
    <col min="4107" max="4107" width="4.42578125" style="67" customWidth="1"/>
    <col min="4108" max="4109" width="0" style="67" hidden="1" customWidth="1"/>
    <col min="4110" max="4110" width="13.42578125" style="67" customWidth="1"/>
    <col min="4111" max="4111" width="12.42578125" style="67" customWidth="1"/>
    <col min="4112" max="4112" width="15.5703125" style="67" customWidth="1"/>
    <col min="4113" max="4116" width="0" style="67" hidden="1" customWidth="1"/>
    <col min="4117" max="4117" width="9.5703125" style="67" customWidth="1"/>
    <col min="4118" max="4118" width="14.5703125" style="67" customWidth="1"/>
    <col min="4119" max="4119" width="15.5703125" style="67" customWidth="1"/>
    <col min="4120" max="4122" width="0" style="67" hidden="1" customWidth="1"/>
    <col min="4123" max="4123" width="9.42578125" style="67" customWidth="1"/>
    <col min="4124" max="4352" width="8.7109375" style="67"/>
    <col min="4353" max="4357" width="0" style="67" hidden="1" customWidth="1"/>
    <col min="4358" max="4358" width="5.42578125" style="67" customWidth="1"/>
    <col min="4359" max="4361" width="0" style="67" hidden="1" customWidth="1"/>
    <col min="4362" max="4362" width="57.140625" style="67" customWidth="1"/>
    <col min="4363" max="4363" width="4.42578125" style="67" customWidth="1"/>
    <col min="4364" max="4365" width="0" style="67" hidden="1" customWidth="1"/>
    <col min="4366" max="4366" width="13.42578125" style="67" customWidth="1"/>
    <col min="4367" max="4367" width="12.42578125" style="67" customWidth="1"/>
    <col min="4368" max="4368" width="15.5703125" style="67" customWidth="1"/>
    <col min="4369" max="4372" width="0" style="67" hidden="1" customWidth="1"/>
    <col min="4373" max="4373" width="9.5703125" style="67" customWidth="1"/>
    <col min="4374" max="4374" width="14.5703125" style="67" customWidth="1"/>
    <col min="4375" max="4375" width="15.5703125" style="67" customWidth="1"/>
    <col min="4376" max="4378" width="0" style="67" hidden="1" customWidth="1"/>
    <col min="4379" max="4379" width="9.42578125" style="67" customWidth="1"/>
    <col min="4380" max="4608" width="8.7109375" style="67"/>
    <col min="4609" max="4613" width="0" style="67" hidden="1" customWidth="1"/>
    <col min="4614" max="4614" width="5.42578125" style="67" customWidth="1"/>
    <col min="4615" max="4617" width="0" style="67" hidden="1" customWidth="1"/>
    <col min="4618" max="4618" width="57.140625" style="67" customWidth="1"/>
    <col min="4619" max="4619" width="4.42578125" style="67" customWidth="1"/>
    <col min="4620" max="4621" width="0" style="67" hidden="1" customWidth="1"/>
    <col min="4622" max="4622" width="13.42578125" style="67" customWidth="1"/>
    <col min="4623" max="4623" width="12.42578125" style="67" customWidth="1"/>
    <col min="4624" max="4624" width="15.5703125" style="67" customWidth="1"/>
    <col min="4625" max="4628" width="0" style="67" hidden="1" customWidth="1"/>
    <col min="4629" max="4629" width="9.5703125" style="67" customWidth="1"/>
    <col min="4630" max="4630" width="14.5703125" style="67" customWidth="1"/>
    <col min="4631" max="4631" width="15.5703125" style="67" customWidth="1"/>
    <col min="4632" max="4634" width="0" style="67" hidden="1" customWidth="1"/>
    <col min="4635" max="4635" width="9.42578125" style="67" customWidth="1"/>
    <col min="4636" max="4864" width="8.7109375" style="67"/>
    <col min="4865" max="4869" width="0" style="67" hidden="1" customWidth="1"/>
    <col min="4870" max="4870" width="5.42578125" style="67" customWidth="1"/>
    <col min="4871" max="4873" width="0" style="67" hidden="1" customWidth="1"/>
    <col min="4874" max="4874" width="57.140625" style="67" customWidth="1"/>
    <col min="4875" max="4875" width="4.42578125" style="67" customWidth="1"/>
    <col min="4876" max="4877" width="0" style="67" hidden="1" customWidth="1"/>
    <col min="4878" max="4878" width="13.42578125" style="67" customWidth="1"/>
    <col min="4879" max="4879" width="12.42578125" style="67" customWidth="1"/>
    <col min="4880" max="4880" width="15.5703125" style="67" customWidth="1"/>
    <col min="4881" max="4884" width="0" style="67" hidden="1" customWidth="1"/>
    <col min="4885" max="4885" width="9.5703125" style="67" customWidth="1"/>
    <col min="4886" max="4886" width="14.5703125" style="67" customWidth="1"/>
    <col min="4887" max="4887" width="15.5703125" style="67" customWidth="1"/>
    <col min="4888" max="4890" width="0" style="67" hidden="1" customWidth="1"/>
    <col min="4891" max="4891" width="9.42578125" style="67" customWidth="1"/>
    <col min="4892" max="5120" width="8.7109375" style="67"/>
    <col min="5121" max="5125" width="0" style="67" hidden="1" customWidth="1"/>
    <col min="5126" max="5126" width="5.42578125" style="67" customWidth="1"/>
    <col min="5127" max="5129" width="0" style="67" hidden="1" customWidth="1"/>
    <col min="5130" max="5130" width="57.140625" style="67" customWidth="1"/>
    <col min="5131" max="5131" width="4.42578125" style="67" customWidth="1"/>
    <col min="5132" max="5133" width="0" style="67" hidden="1" customWidth="1"/>
    <col min="5134" max="5134" width="13.42578125" style="67" customWidth="1"/>
    <col min="5135" max="5135" width="12.42578125" style="67" customWidth="1"/>
    <col min="5136" max="5136" width="15.5703125" style="67" customWidth="1"/>
    <col min="5137" max="5140" width="0" style="67" hidden="1" customWidth="1"/>
    <col min="5141" max="5141" width="9.5703125" style="67" customWidth="1"/>
    <col min="5142" max="5142" width="14.5703125" style="67" customWidth="1"/>
    <col min="5143" max="5143" width="15.5703125" style="67" customWidth="1"/>
    <col min="5144" max="5146" width="0" style="67" hidden="1" customWidth="1"/>
    <col min="5147" max="5147" width="9.42578125" style="67" customWidth="1"/>
    <col min="5148" max="5376" width="8.7109375" style="67"/>
    <col min="5377" max="5381" width="0" style="67" hidden="1" customWidth="1"/>
    <col min="5382" max="5382" width="5.42578125" style="67" customWidth="1"/>
    <col min="5383" max="5385" width="0" style="67" hidden="1" customWidth="1"/>
    <col min="5386" max="5386" width="57.140625" style="67" customWidth="1"/>
    <col min="5387" max="5387" width="4.42578125" style="67" customWidth="1"/>
    <col min="5388" max="5389" width="0" style="67" hidden="1" customWidth="1"/>
    <col min="5390" max="5390" width="13.42578125" style="67" customWidth="1"/>
    <col min="5391" max="5391" width="12.42578125" style="67" customWidth="1"/>
    <col min="5392" max="5392" width="15.5703125" style="67" customWidth="1"/>
    <col min="5393" max="5396" width="0" style="67" hidden="1" customWidth="1"/>
    <col min="5397" max="5397" width="9.5703125" style="67" customWidth="1"/>
    <col min="5398" max="5398" width="14.5703125" style="67" customWidth="1"/>
    <col min="5399" max="5399" width="15.5703125" style="67" customWidth="1"/>
    <col min="5400" max="5402" width="0" style="67" hidden="1" customWidth="1"/>
    <col min="5403" max="5403" width="9.42578125" style="67" customWidth="1"/>
    <col min="5404" max="5632" width="8.7109375" style="67"/>
    <col min="5633" max="5637" width="0" style="67" hidden="1" customWidth="1"/>
    <col min="5638" max="5638" width="5.42578125" style="67" customWidth="1"/>
    <col min="5639" max="5641" width="0" style="67" hidden="1" customWidth="1"/>
    <col min="5642" max="5642" width="57.140625" style="67" customWidth="1"/>
    <col min="5643" max="5643" width="4.42578125" style="67" customWidth="1"/>
    <col min="5644" max="5645" width="0" style="67" hidden="1" customWidth="1"/>
    <col min="5646" max="5646" width="13.42578125" style="67" customWidth="1"/>
    <col min="5647" max="5647" width="12.42578125" style="67" customWidth="1"/>
    <col min="5648" max="5648" width="15.5703125" style="67" customWidth="1"/>
    <col min="5649" max="5652" width="0" style="67" hidden="1" customWidth="1"/>
    <col min="5653" max="5653" width="9.5703125" style="67" customWidth="1"/>
    <col min="5654" max="5654" width="14.5703125" style="67" customWidth="1"/>
    <col min="5655" max="5655" width="15.5703125" style="67" customWidth="1"/>
    <col min="5656" max="5658" width="0" style="67" hidden="1" customWidth="1"/>
    <col min="5659" max="5659" width="9.42578125" style="67" customWidth="1"/>
    <col min="5660" max="5888" width="8.7109375" style="67"/>
    <col min="5889" max="5893" width="0" style="67" hidden="1" customWidth="1"/>
    <col min="5894" max="5894" width="5.42578125" style="67" customWidth="1"/>
    <col min="5895" max="5897" width="0" style="67" hidden="1" customWidth="1"/>
    <col min="5898" max="5898" width="57.140625" style="67" customWidth="1"/>
    <col min="5899" max="5899" width="4.42578125" style="67" customWidth="1"/>
    <col min="5900" max="5901" width="0" style="67" hidden="1" customWidth="1"/>
    <col min="5902" max="5902" width="13.42578125" style="67" customWidth="1"/>
    <col min="5903" max="5903" width="12.42578125" style="67" customWidth="1"/>
    <col min="5904" max="5904" width="15.5703125" style="67" customWidth="1"/>
    <col min="5905" max="5908" width="0" style="67" hidden="1" customWidth="1"/>
    <col min="5909" max="5909" width="9.5703125" style="67" customWidth="1"/>
    <col min="5910" max="5910" width="14.5703125" style="67" customWidth="1"/>
    <col min="5911" max="5911" width="15.5703125" style="67" customWidth="1"/>
    <col min="5912" max="5914" width="0" style="67" hidden="1" customWidth="1"/>
    <col min="5915" max="5915" width="9.42578125" style="67" customWidth="1"/>
    <col min="5916" max="6144" width="8.7109375" style="67"/>
    <col min="6145" max="6149" width="0" style="67" hidden="1" customWidth="1"/>
    <col min="6150" max="6150" width="5.42578125" style="67" customWidth="1"/>
    <col min="6151" max="6153" width="0" style="67" hidden="1" customWidth="1"/>
    <col min="6154" max="6154" width="57.140625" style="67" customWidth="1"/>
    <col min="6155" max="6155" width="4.42578125" style="67" customWidth="1"/>
    <col min="6156" max="6157" width="0" style="67" hidden="1" customWidth="1"/>
    <col min="6158" max="6158" width="13.42578125" style="67" customWidth="1"/>
    <col min="6159" max="6159" width="12.42578125" style="67" customWidth="1"/>
    <col min="6160" max="6160" width="15.5703125" style="67" customWidth="1"/>
    <col min="6161" max="6164" width="0" style="67" hidden="1" customWidth="1"/>
    <col min="6165" max="6165" width="9.5703125" style="67" customWidth="1"/>
    <col min="6166" max="6166" width="14.5703125" style="67" customWidth="1"/>
    <col min="6167" max="6167" width="15.5703125" style="67" customWidth="1"/>
    <col min="6168" max="6170" width="0" style="67" hidden="1" customWidth="1"/>
    <col min="6171" max="6171" width="9.42578125" style="67" customWidth="1"/>
    <col min="6172" max="6400" width="8.7109375" style="67"/>
    <col min="6401" max="6405" width="0" style="67" hidden="1" customWidth="1"/>
    <col min="6406" max="6406" width="5.42578125" style="67" customWidth="1"/>
    <col min="6407" max="6409" width="0" style="67" hidden="1" customWidth="1"/>
    <col min="6410" max="6410" width="57.140625" style="67" customWidth="1"/>
    <col min="6411" max="6411" width="4.42578125" style="67" customWidth="1"/>
    <col min="6412" max="6413" width="0" style="67" hidden="1" customWidth="1"/>
    <col min="6414" max="6414" width="13.42578125" style="67" customWidth="1"/>
    <col min="6415" max="6415" width="12.42578125" style="67" customWidth="1"/>
    <col min="6416" max="6416" width="15.5703125" style="67" customWidth="1"/>
    <col min="6417" max="6420" width="0" style="67" hidden="1" customWidth="1"/>
    <col min="6421" max="6421" width="9.5703125" style="67" customWidth="1"/>
    <col min="6422" max="6422" width="14.5703125" style="67" customWidth="1"/>
    <col min="6423" max="6423" width="15.5703125" style="67" customWidth="1"/>
    <col min="6424" max="6426" width="0" style="67" hidden="1" customWidth="1"/>
    <col min="6427" max="6427" width="9.42578125" style="67" customWidth="1"/>
    <col min="6428" max="6656" width="8.7109375" style="67"/>
    <col min="6657" max="6661" width="0" style="67" hidden="1" customWidth="1"/>
    <col min="6662" max="6662" width="5.42578125" style="67" customWidth="1"/>
    <col min="6663" max="6665" width="0" style="67" hidden="1" customWidth="1"/>
    <col min="6666" max="6666" width="57.140625" style="67" customWidth="1"/>
    <col min="6667" max="6667" width="4.42578125" style="67" customWidth="1"/>
    <col min="6668" max="6669" width="0" style="67" hidden="1" customWidth="1"/>
    <col min="6670" max="6670" width="13.42578125" style="67" customWidth="1"/>
    <col min="6671" max="6671" width="12.42578125" style="67" customWidth="1"/>
    <col min="6672" max="6672" width="15.5703125" style="67" customWidth="1"/>
    <col min="6673" max="6676" width="0" style="67" hidden="1" customWidth="1"/>
    <col min="6677" max="6677" width="9.5703125" style="67" customWidth="1"/>
    <col min="6678" max="6678" width="14.5703125" style="67" customWidth="1"/>
    <col min="6679" max="6679" width="15.5703125" style="67" customWidth="1"/>
    <col min="6680" max="6682" width="0" style="67" hidden="1" customWidth="1"/>
    <col min="6683" max="6683" width="9.42578125" style="67" customWidth="1"/>
    <col min="6684" max="6912" width="8.7109375" style="67"/>
    <col min="6913" max="6917" width="0" style="67" hidden="1" customWidth="1"/>
    <col min="6918" max="6918" width="5.42578125" style="67" customWidth="1"/>
    <col min="6919" max="6921" width="0" style="67" hidden="1" customWidth="1"/>
    <col min="6922" max="6922" width="57.140625" style="67" customWidth="1"/>
    <col min="6923" max="6923" width="4.42578125" style="67" customWidth="1"/>
    <col min="6924" max="6925" width="0" style="67" hidden="1" customWidth="1"/>
    <col min="6926" max="6926" width="13.42578125" style="67" customWidth="1"/>
    <col min="6927" max="6927" width="12.42578125" style="67" customWidth="1"/>
    <col min="6928" max="6928" width="15.5703125" style="67" customWidth="1"/>
    <col min="6929" max="6932" width="0" style="67" hidden="1" customWidth="1"/>
    <col min="6933" max="6933" width="9.5703125" style="67" customWidth="1"/>
    <col min="6934" max="6934" width="14.5703125" style="67" customWidth="1"/>
    <col min="6935" max="6935" width="15.5703125" style="67" customWidth="1"/>
    <col min="6936" max="6938" width="0" style="67" hidden="1" customWidth="1"/>
    <col min="6939" max="6939" width="9.42578125" style="67" customWidth="1"/>
    <col min="6940" max="7168" width="8.7109375" style="67"/>
    <col min="7169" max="7173" width="0" style="67" hidden="1" customWidth="1"/>
    <col min="7174" max="7174" width="5.42578125" style="67" customWidth="1"/>
    <col min="7175" max="7177" width="0" style="67" hidden="1" customWidth="1"/>
    <col min="7178" max="7178" width="57.140625" style="67" customWidth="1"/>
    <col min="7179" max="7179" width="4.42578125" style="67" customWidth="1"/>
    <col min="7180" max="7181" width="0" style="67" hidden="1" customWidth="1"/>
    <col min="7182" max="7182" width="13.42578125" style="67" customWidth="1"/>
    <col min="7183" max="7183" width="12.42578125" style="67" customWidth="1"/>
    <col min="7184" max="7184" width="15.5703125" style="67" customWidth="1"/>
    <col min="7185" max="7188" width="0" style="67" hidden="1" customWidth="1"/>
    <col min="7189" max="7189" width="9.5703125" style="67" customWidth="1"/>
    <col min="7190" max="7190" width="14.5703125" style="67" customWidth="1"/>
    <col min="7191" max="7191" width="15.5703125" style="67" customWidth="1"/>
    <col min="7192" max="7194" width="0" style="67" hidden="1" customWidth="1"/>
    <col min="7195" max="7195" width="9.42578125" style="67" customWidth="1"/>
    <col min="7196" max="7424" width="8.7109375" style="67"/>
    <col min="7425" max="7429" width="0" style="67" hidden="1" customWidth="1"/>
    <col min="7430" max="7430" width="5.42578125" style="67" customWidth="1"/>
    <col min="7431" max="7433" width="0" style="67" hidden="1" customWidth="1"/>
    <col min="7434" max="7434" width="57.140625" style="67" customWidth="1"/>
    <col min="7435" max="7435" width="4.42578125" style="67" customWidth="1"/>
    <col min="7436" max="7437" width="0" style="67" hidden="1" customWidth="1"/>
    <col min="7438" max="7438" width="13.42578125" style="67" customWidth="1"/>
    <col min="7439" max="7439" width="12.42578125" style="67" customWidth="1"/>
    <col min="7440" max="7440" width="15.5703125" style="67" customWidth="1"/>
    <col min="7441" max="7444" width="0" style="67" hidden="1" customWidth="1"/>
    <col min="7445" max="7445" width="9.5703125" style="67" customWidth="1"/>
    <col min="7446" max="7446" width="14.5703125" style="67" customWidth="1"/>
    <col min="7447" max="7447" width="15.5703125" style="67" customWidth="1"/>
    <col min="7448" max="7450" width="0" style="67" hidden="1" customWidth="1"/>
    <col min="7451" max="7451" width="9.42578125" style="67" customWidth="1"/>
    <col min="7452" max="7680" width="8.7109375" style="67"/>
    <col min="7681" max="7685" width="0" style="67" hidden="1" customWidth="1"/>
    <col min="7686" max="7686" width="5.42578125" style="67" customWidth="1"/>
    <col min="7687" max="7689" width="0" style="67" hidden="1" customWidth="1"/>
    <col min="7690" max="7690" width="57.140625" style="67" customWidth="1"/>
    <col min="7691" max="7691" width="4.42578125" style="67" customWidth="1"/>
    <col min="7692" max="7693" width="0" style="67" hidden="1" customWidth="1"/>
    <col min="7694" max="7694" width="13.42578125" style="67" customWidth="1"/>
    <col min="7695" max="7695" width="12.42578125" style="67" customWidth="1"/>
    <col min="7696" max="7696" width="15.5703125" style="67" customWidth="1"/>
    <col min="7697" max="7700" width="0" style="67" hidden="1" customWidth="1"/>
    <col min="7701" max="7701" width="9.5703125" style="67" customWidth="1"/>
    <col min="7702" max="7702" width="14.5703125" style="67" customWidth="1"/>
    <col min="7703" max="7703" width="15.5703125" style="67" customWidth="1"/>
    <col min="7704" max="7706" width="0" style="67" hidden="1" customWidth="1"/>
    <col min="7707" max="7707" width="9.42578125" style="67" customWidth="1"/>
    <col min="7708" max="7936" width="8.7109375" style="67"/>
    <col min="7937" max="7941" width="0" style="67" hidden="1" customWidth="1"/>
    <col min="7942" max="7942" width="5.42578125" style="67" customWidth="1"/>
    <col min="7943" max="7945" width="0" style="67" hidden="1" customWidth="1"/>
    <col min="7946" max="7946" width="57.140625" style="67" customWidth="1"/>
    <col min="7947" max="7947" width="4.42578125" style="67" customWidth="1"/>
    <col min="7948" max="7949" width="0" style="67" hidden="1" customWidth="1"/>
    <col min="7950" max="7950" width="13.42578125" style="67" customWidth="1"/>
    <col min="7951" max="7951" width="12.42578125" style="67" customWidth="1"/>
    <col min="7952" max="7952" width="15.5703125" style="67" customWidth="1"/>
    <col min="7953" max="7956" width="0" style="67" hidden="1" customWidth="1"/>
    <col min="7957" max="7957" width="9.5703125" style="67" customWidth="1"/>
    <col min="7958" max="7958" width="14.5703125" style="67" customWidth="1"/>
    <col min="7959" max="7959" width="15.5703125" style="67" customWidth="1"/>
    <col min="7960" max="7962" width="0" style="67" hidden="1" customWidth="1"/>
    <col min="7963" max="7963" width="9.42578125" style="67" customWidth="1"/>
    <col min="7964" max="8192" width="8.7109375" style="67"/>
    <col min="8193" max="8197" width="0" style="67" hidden="1" customWidth="1"/>
    <col min="8198" max="8198" width="5.42578125" style="67" customWidth="1"/>
    <col min="8199" max="8201" width="0" style="67" hidden="1" customWidth="1"/>
    <col min="8202" max="8202" width="57.140625" style="67" customWidth="1"/>
    <col min="8203" max="8203" width="4.42578125" style="67" customWidth="1"/>
    <col min="8204" max="8205" width="0" style="67" hidden="1" customWidth="1"/>
    <col min="8206" max="8206" width="13.42578125" style="67" customWidth="1"/>
    <col min="8207" max="8207" width="12.42578125" style="67" customWidth="1"/>
    <col min="8208" max="8208" width="15.5703125" style="67" customWidth="1"/>
    <col min="8209" max="8212" width="0" style="67" hidden="1" customWidth="1"/>
    <col min="8213" max="8213" width="9.5703125" style="67" customWidth="1"/>
    <col min="8214" max="8214" width="14.5703125" style="67" customWidth="1"/>
    <col min="8215" max="8215" width="15.5703125" style="67" customWidth="1"/>
    <col min="8216" max="8218" width="0" style="67" hidden="1" customWidth="1"/>
    <col min="8219" max="8219" width="9.42578125" style="67" customWidth="1"/>
    <col min="8220" max="8448" width="8.7109375" style="67"/>
    <col min="8449" max="8453" width="0" style="67" hidden="1" customWidth="1"/>
    <col min="8454" max="8454" width="5.42578125" style="67" customWidth="1"/>
    <col min="8455" max="8457" width="0" style="67" hidden="1" customWidth="1"/>
    <col min="8458" max="8458" width="57.140625" style="67" customWidth="1"/>
    <col min="8459" max="8459" width="4.42578125" style="67" customWidth="1"/>
    <col min="8460" max="8461" width="0" style="67" hidden="1" customWidth="1"/>
    <col min="8462" max="8462" width="13.42578125" style="67" customWidth="1"/>
    <col min="8463" max="8463" width="12.42578125" style="67" customWidth="1"/>
    <col min="8464" max="8464" width="15.5703125" style="67" customWidth="1"/>
    <col min="8465" max="8468" width="0" style="67" hidden="1" customWidth="1"/>
    <col min="8469" max="8469" width="9.5703125" style="67" customWidth="1"/>
    <col min="8470" max="8470" width="14.5703125" style="67" customWidth="1"/>
    <col min="8471" max="8471" width="15.5703125" style="67" customWidth="1"/>
    <col min="8472" max="8474" width="0" style="67" hidden="1" customWidth="1"/>
    <col min="8475" max="8475" width="9.42578125" style="67" customWidth="1"/>
    <col min="8476" max="8704" width="8.7109375" style="67"/>
    <col min="8705" max="8709" width="0" style="67" hidden="1" customWidth="1"/>
    <col min="8710" max="8710" width="5.42578125" style="67" customWidth="1"/>
    <col min="8711" max="8713" width="0" style="67" hidden="1" customWidth="1"/>
    <col min="8714" max="8714" width="57.140625" style="67" customWidth="1"/>
    <col min="8715" max="8715" width="4.42578125" style="67" customWidth="1"/>
    <col min="8716" max="8717" width="0" style="67" hidden="1" customWidth="1"/>
    <col min="8718" max="8718" width="13.42578125" style="67" customWidth="1"/>
    <col min="8719" max="8719" width="12.42578125" style="67" customWidth="1"/>
    <col min="8720" max="8720" width="15.5703125" style="67" customWidth="1"/>
    <col min="8721" max="8724" width="0" style="67" hidden="1" customWidth="1"/>
    <col min="8725" max="8725" width="9.5703125" style="67" customWidth="1"/>
    <col min="8726" max="8726" width="14.5703125" style="67" customWidth="1"/>
    <col min="8727" max="8727" width="15.5703125" style="67" customWidth="1"/>
    <col min="8728" max="8730" width="0" style="67" hidden="1" customWidth="1"/>
    <col min="8731" max="8731" width="9.42578125" style="67" customWidth="1"/>
    <col min="8732" max="8960" width="8.7109375" style="67"/>
    <col min="8961" max="8965" width="0" style="67" hidden="1" customWidth="1"/>
    <col min="8966" max="8966" width="5.42578125" style="67" customWidth="1"/>
    <col min="8967" max="8969" width="0" style="67" hidden="1" customWidth="1"/>
    <col min="8970" max="8970" width="57.140625" style="67" customWidth="1"/>
    <col min="8971" max="8971" width="4.42578125" style="67" customWidth="1"/>
    <col min="8972" max="8973" width="0" style="67" hidden="1" customWidth="1"/>
    <col min="8974" max="8974" width="13.42578125" style="67" customWidth="1"/>
    <col min="8975" max="8975" width="12.42578125" style="67" customWidth="1"/>
    <col min="8976" max="8976" width="15.5703125" style="67" customWidth="1"/>
    <col min="8977" max="8980" width="0" style="67" hidden="1" customWidth="1"/>
    <col min="8981" max="8981" width="9.5703125" style="67" customWidth="1"/>
    <col min="8982" max="8982" width="14.5703125" style="67" customWidth="1"/>
    <col min="8983" max="8983" width="15.5703125" style="67" customWidth="1"/>
    <col min="8984" max="8986" width="0" style="67" hidden="1" customWidth="1"/>
    <col min="8987" max="8987" width="9.42578125" style="67" customWidth="1"/>
    <col min="8988" max="9216" width="8.7109375" style="67"/>
    <col min="9217" max="9221" width="0" style="67" hidden="1" customWidth="1"/>
    <col min="9222" max="9222" width="5.42578125" style="67" customWidth="1"/>
    <col min="9223" max="9225" width="0" style="67" hidden="1" customWidth="1"/>
    <col min="9226" max="9226" width="57.140625" style="67" customWidth="1"/>
    <col min="9227" max="9227" width="4.42578125" style="67" customWidth="1"/>
    <col min="9228" max="9229" width="0" style="67" hidden="1" customWidth="1"/>
    <col min="9230" max="9230" width="13.42578125" style="67" customWidth="1"/>
    <col min="9231" max="9231" width="12.42578125" style="67" customWidth="1"/>
    <col min="9232" max="9232" width="15.5703125" style="67" customWidth="1"/>
    <col min="9233" max="9236" width="0" style="67" hidden="1" customWidth="1"/>
    <col min="9237" max="9237" width="9.5703125" style="67" customWidth="1"/>
    <col min="9238" max="9238" width="14.5703125" style="67" customWidth="1"/>
    <col min="9239" max="9239" width="15.5703125" style="67" customWidth="1"/>
    <col min="9240" max="9242" width="0" style="67" hidden="1" customWidth="1"/>
    <col min="9243" max="9243" width="9.42578125" style="67" customWidth="1"/>
    <col min="9244" max="9472" width="8.7109375" style="67"/>
    <col min="9473" max="9477" width="0" style="67" hidden="1" customWidth="1"/>
    <col min="9478" max="9478" width="5.42578125" style="67" customWidth="1"/>
    <col min="9479" max="9481" width="0" style="67" hidden="1" customWidth="1"/>
    <col min="9482" max="9482" width="57.140625" style="67" customWidth="1"/>
    <col min="9483" max="9483" width="4.42578125" style="67" customWidth="1"/>
    <col min="9484" max="9485" width="0" style="67" hidden="1" customWidth="1"/>
    <col min="9486" max="9486" width="13.42578125" style="67" customWidth="1"/>
    <col min="9487" max="9487" width="12.42578125" style="67" customWidth="1"/>
    <col min="9488" max="9488" width="15.5703125" style="67" customWidth="1"/>
    <col min="9489" max="9492" width="0" style="67" hidden="1" customWidth="1"/>
    <col min="9493" max="9493" width="9.5703125" style="67" customWidth="1"/>
    <col min="9494" max="9494" width="14.5703125" style="67" customWidth="1"/>
    <col min="9495" max="9495" width="15.5703125" style="67" customWidth="1"/>
    <col min="9496" max="9498" width="0" style="67" hidden="1" customWidth="1"/>
    <col min="9499" max="9499" width="9.42578125" style="67" customWidth="1"/>
    <col min="9500" max="9728" width="8.7109375" style="67"/>
    <col min="9729" max="9733" width="0" style="67" hidden="1" customWidth="1"/>
    <col min="9734" max="9734" width="5.42578125" style="67" customWidth="1"/>
    <col min="9735" max="9737" width="0" style="67" hidden="1" customWidth="1"/>
    <col min="9738" max="9738" width="57.140625" style="67" customWidth="1"/>
    <col min="9739" max="9739" width="4.42578125" style="67" customWidth="1"/>
    <col min="9740" max="9741" width="0" style="67" hidden="1" customWidth="1"/>
    <col min="9742" max="9742" width="13.42578125" style="67" customWidth="1"/>
    <col min="9743" max="9743" width="12.42578125" style="67" customWidth="1"/>
    <col min="9744" max="9744" width="15.5703125" style="67" customWidth="1"/>
    <col min="9745" max="9748" width="0" style="67" hidden="1" customWidth="1"/>
    <col min="9749" max="9749" width="9.5703125" style="67" customWidth="1"/>
    <col min="9750" max="9750" width="14.5703125" style="67" customWidth="1"/>
    <col min="9751" max="9751" width="15.5703125" style="67" customWidth="1"/>
    <col min="9752" max="9754" width="0" style="67" hidden="1" customWidth="1"/>
    <col min="9755" max="9755" width="9.42578125" style="67" customWidth="1"/>
    <col min="9756" max="9984" width="8.7109375" style="67"/>
    <col min="9985" max="9989" width="0" style="67" hidden="1" customWidth="1"/>
    <col min="9990" max="9990" width="5.42578125" style="67" customWidth="1"/>
    <col min="9991" max="9993" width="0" style="67" hidden="1" customWidth="1"/>
    <col min="9994" max="9994" width="57.140625" style="67" customWidth="1"/>
    <col min="9995" max="9995" width="4.42578125" style="67" customWidth="1"/>
    <col min="9996" max="9997" width="0" style="67" hidden="1" customWidth="1"/>
    <col min="9998" max="9998" width="13.42578125" style="67" customWidth="1"/>
    <col min="9999" max="9999" width="12.42578125" style="67" customWidth="1"/>
    <col min="10000" max="10000" width="15.5703125" style="67" customWidth="1"/>
    <col min="10001" max="10004" width="0" style="67" hidden="1" customWidth="1"/>
    <col min="10005" max="10005" width="9.5703125" style="67" customWidth="1"/>
    <col min="10006" max="10006" width="14.5703125" style="67" customWidth="1"/>
    <col min="10007" max="10007" width="15.5703125" style="67" customWidth="1"/>
    <col min="10008" max="10010" width="0" style="67" hidden="1" customWidth="1"/>
    <col min="10011" max="10011" width="9.42578125" style="67" customWidth="1"/>
    <col min="10012" max="10240" width="8.7109375" style="67"/>
    <col min="10241" max="10245" width="0" style="67" hidden="1" customWidth="1"/>
    <col min="10246" max="10246" width="5.42578125" style="67" customWidth="1"/>
    <col min="10247" max="10249" width="0" style="67" hidden="1" customWidth="1"/>
    <col min="10250" max="10250" width="57.140625" style="67" customWidth="1"/>
    <col min="10251" max="10251" width="4.42578125" style="67" customWidth="1"/>
    <col min="10252" max="10253" width="0" style="67" hidden="1" customWidth="1"/>
    <col min="10254" max="10254" width="13.42578125" style="67" customWidth="1"/>
    <col min="10255" max="10255" width="12.42578125" style="67" customWidth="1"/>
    <col min="10256" max="10256" width="15.5703125" style="67" customWidth="1"/>
    <col min="10257" max="10260" width="0" style="67" hidden="1" customWidth="1"/>
    <col min="10261" max="10261" width="9.5703125" style="67" customWidth="1"/>
    <col min="10262" max="10262" width="14.5703125" style="67" customWidth="1"/>
    <col min="10263" max="10263" width="15.5703125" style="67" customWidth="1"/>
    <col min="10264" max="10266" width="0" style="67" hidden="1" customWidth="1"/>
    <col min="10267" max="10267" width="9.42578125" style="67" customWidth="1"/>
    <col min="10268" max="10496" width="8.7109375" style="67"/>
    <col min="10497" max="10501" width="0" style="67" hidden="1" customWidth="1"/>
    <col min="10502" max="10502" width="5.42578125" style="67" customWidth="1"/>
    <col min="10503" max="10505" width="0" style="67" hidden="1" customWidth="1"/>
    <col min="10506" max="10506" width="57.140625" style="67" customWidth="1"/>
    <col min="10507" max="10507" width="4.42578125" style="67" customWidth="1"/>
    <col min="10508" max="10509" width="0" style="67" hidden="1" customWidth="1"/>
    <col min="10510" max="10510" width="13.42578125" style="67" customWidth="1"/>
    <col min="10511" max="10511" width="12.42578125" style="67" customWidth="1"/>
    <col min="10512" max="10512" width="15.5703125" style="67" customWidth="1"/>
    <col min="10513" max="10516" width="0" style="67" hidden="1" customWidth="1"/>
    <col min="10517" max="10517" width="9.5703125" style="67" customWidth="1"/>
    <col min="10518" max="10518" width="14.5703125" style="67" customWidth="1"/>
    <col min="10519" max="10519" width="15.5703125" style="67" customWidth="1"/>
    <col min="10520" max="10522" width="0" style="67" hidden="1" customWidth="1"/>
    <col min="10523" max="10523" width="9.42578125" style="67" customWidth="1"/>
    <col min="10524" max="10752" width="8.7109375" style="67"/>
    <col min="10753" max="10757" width="0" style="67" hidden="1" customWidth="1"/>
    <col min="10758" max="10758" width="5.42578125" style="67" customWidth="1"/>
    <col min="10759" max="10761" width="0" style="67" hidden="1" customWidth="1"/>
    <col min="10762" max="10762" width="57.140625" style="67" customWidth="1"/>
    <col min="10763" max="10763" width="4.42578125" style="67" customWidth="1"/>
    <col min="10764" max="10765" width="0" style="67" hidden="1" customWidth="1"/>
    <col min="10766" max="10766" width="13.42578125" style="67" customWidth="1"/>
    <col min="10767" max="10767" width="12.42578125" style="67" customWidth="1"/>
    <col min="10768" max="10768" width="15.5703125" style="67" customWidth="1"/>
    <col min="10769" max="10772" width="0" style="67" hidden="1" customWidth="1"/>
    <col min="10773" max="10773" width="9.5703125" style="67" customWidth="1"/>
    <col min="10774" max="10774" width="14.5703125" style="67" customWidth="1"/>
    <col min="10775" max="10775" width="15.5703125" style="67" customWidth="1"/>
    <col min="10776" max="10778" width="0" style="67" hidden="1" customWidth="1"/>
    <col min="10779" max="10779" width="9.42578125" style="67" customWidth="1"/>
    <col min="10780" max="11008" width="8.7109375" style="67"/>
    <col min="11009" max="11013" width="0" style="67" hidden="1" customWidth="1"/>
    <col min="11014" max="11014" width="5.42578125" style="67" customWidth="1"/>
    <col min="11015" max="11017" width="0" style="67" hidden="1" customWidth="1"/>
    <col min="11018" max="11018" width="57.140625" style="67" customWidth="1"/>
    <col min="11019" max="11019" width="4.42578125" style="67" customWidth="1"/>
    <col min="11020" max="11021" width="0" style="67" hidden="1" customWidth="1"/>
    <col min="11022" max="11022" width="13.42578125" style="67" customWidth="1"/>
    <col min="11023" max="11023" width="12.42578125" style="67" customWidth="1"/>
    <col min="11024" max="11024" width="15.5703125" style="67" customWidth="1"/>
    <col min="11025" max="11028" width="0" style="67" hidden="1" customWidth="1"/>
    <col min="11029" max="11029" width="9.5703125" style="67" customWidth="1"/>
    <col min="11030" max="11030" width="14.5703125" style="67" customWidth="1"/>
    <col min="11031" max="11031" width="15.5703125" style="67" customWidth="1"/>
    <col min="11032" max="11034" width="0" style="67" hidden="1" customWidth="1"/>
    <col min="11035" max="11035" width="9.42578125" style="67" customWidth="1"/>
    <col min="11036" max="11264" width="8.7109375" style="67"/>
    <col min="11265" max="11269" width="0" style="67" hidden="1" customWidth="1"/>
    <col min="11270" max="11270" width="5.42578125" style="67" customWidth="1"/>
    <col min="11271" max="11273" width="0" style="67" hidden="1" customWidth="1"/>
    <col min="11274" max="11274" width="57.140625" style="67" customWidth="1"/>
    <col min="11275" max="11275" width="4.42578125" style="67" customWidth="1"/>
    <col min="11276" max="11277" width="0" style="67" hidden="1" customWidth="1"/>
    <col min="11278" max="11278" width="13.42578125" style="67" customWidth="1"/>
    <col min="11279" max="11279" width="12.42578125" style="67" customWidth="1"/>
    <col min="11280" max="11280" width="15.5703125" style="67" customWidth="1"/>
    <col min="11281" max="11284" width="0" style="67" hidden="1" customWidth="1"/>
    <col min="11285" max="11285" width="9.5703125" style="67" customWidth="1"/>
    <col min="11286" max="11286" width="14.5703125" style="67" customWidth="1"/>
    <col min="11287" max="11287" width="15.5703125" style="67" customWidth="1"/>
    <col min="11288" max="11290" width="0" style="67" hidden="1" customWidth="1"/>
    <col min="11291" max="11291" width="9.42578125" style="67" customWidth="1"/>
    <col min="11292" max="11520" width="8.7109375" style="67"/>
    <col min="11521" max="11525" width="0" style="67" hidden="1" customWidth="1"/>
    <col min="11526" max="11526" width="5.42578125" style="67" customWidth="1"/>
    <col min="11527" max="11529" width="0" style="67" hidden="1" customWidth="1"/>
    <col min="11530" max="11530" width="57.140625" style="67" customWidth="1"/>
    <col min="11531" max="11531" width="4.42578125" style="67" customWidth="1"/>
    <col min="11532" max="11533" width="0" style="67" hidden="1" customWidth="1"/>
    <col min="11534" max="11534" width="13.42578125" style="67" customWidth="1"/>
    <col min="11535" max="11535" width="12.42578125" style="67" customWidth="1"/>
    <col min="11536" max="11536" width="15.5703125" style="67" customWidth="1"/>
    <col min="11537" max="11540" width="0" style="67" hidden="1" customWidth="1"/>
    <col min="11541" max="11541" width="9.5703125" style="67" customWidth="1"/>
    <col min="11542" max="11542" width="14.5703125" style="67" customWidth="1"/>
    <col min="11543" max="11543" width="15.5703125" style="67" customWidth="1"/>
    <col min="11544" max="11546" width="0" style="67" hidden="1" customWidth="1"/>
    <col min="11547" max="11547" width="9.42578125" style="67" customWidth="1"/>
    <col min="11548" max="11776" width="8.7109375" style="67"/>
    <col min="11777" max="11781" width="0" style="67" hidden="1" customWidth="1"/>
    <col min="11782" max="11782" width="5.42578125" style="67" customWidth="1"/>
    <col min="11783" max="11785" width="0" style="67" hidden="1" customWidth="1"/>
    <col min="11786" max="11786" width="57.140625" style="67" customWidth="1"/>
    <col min="11787" max="11787" width="4.42578125" style="67" customWidth="1"/>
    <col min="11788" max="11789" width="0" style="67" hidden="1" customWidth="1"/>
    <col min="11790" max="11790" width="13.42578125" style="67" customWidth="1"/>
    <col min="11791" max="11791" width="12.42578125" style="67" customWidth="1"/>
    <col min="11792" max="11792" width="15.5703125" style="67" customWidth="1"/>
    <col min="11793" max="11796" width="0" style="67" hidden="1" customWidth="1"/>
    <col min="11797" max="11797" width="9.5703125" style="67" customWidth="1"/>
    <col min="11798" max="11798" width="14.5703125" style="67" customWidth="1"/>
    <col min="11799" max="11799" width="15.5703125" style="67" customWidth="1"/>
    <col min="11800" max="11802" width="0" style="67" hidden="1" customWidth="1"/>
    <col min="11803" max="11803" width="9.42578125" style="67" customWidth="1"/>
    <col min="11804" max="12032" width="8.7109375" style="67"/>
    <col min="12033" max="12037" width="0" style="67" hidden="1" customWidth="1"/>
    <col min="12038" max="12038" width="5.42578125" style="67" customWidth="1"/>
    <col min="12039" max="12041" width="0" style="67" hidden="1" customWidth="1"/>
    <col min="12042" max="12042" width="57.140625" style="67" customWidth="1"/>
    <col min="12043" max="12043" width="4.42578125" style="67" customWidth="1"/>
    <col min="12044" max="12045" width="0" style="67" hidden="1" customWidth="1"/>
    <col min="12046" max="12046" width="13.42578125" style="67" customWidth="1"/>
    <col min="12047" max="12047" width="12.42578125" style="67" customWidth="1"/>
    <col min="12048" max="12048" width="15.5703125" style="67" customWidth="1"/>
    <col min="12049" max="12052" width="0" style="67" hidden="1" customWidth="1"/>
    <col min="12053" max="12053" width="9.5703125" style="67" customWidth="1"/>
    <col min="12054" max="12054" width="14.5703125" style="67" customWidth="1"/>
    <col min="12055" max="12055" width="15.5703125" style="67" customWidth="1"/>
    <col min="12056" max="12058" width="0" style="67" hidden="1" customWidth="1"/>
    <col min="12059" max="12059" width="9.42578125" style="67" customWidth="1"/>
    <col min="12060" max="12288" width="8.7109375" style="67"/>
    <col min="12289" max="12293" width="0" style="67" hidden="1" customWidth="1"/>
    <col min="12294" max="12294" width="5.42578125" style="67" customWidth="1"/>
    <col min="12295" max="12297" width="0" style="67" hidden="1" customWidth="1"/>
    <col min="12298" max="12298" width="57.140625" style="67" customWidth="1"/>
    <col min="12299" max="12299" width="4.42578125" style="67" customWidth="1"/>
    <col min="12300" max="12301" width="0" style="67" hidden="1" customWidth="1"/>
    <col min="12302" max="12302" width="13.42578125" style="67" customWidth="1"/>
    <col min="12303" max="12303" width="12.42578125" style="67" customWidth="1"/>
    <col min="12304" max="12304" width="15.5703125" style="67" customWidth="1"/>
    <col min="12305" max="12308" width="0" style="67" hidden="1" customWidth="1"/>
    <col min="12309" max="12309" width="9.5703125" style="67" customWidth="1"/>
    <col min="12310" max="12310" width="14.5703125" style="67" customWidth="1"/>
    <col min="12311" max="12311" width="15.5703125" style="67" customWidth="1"/>
    <col min="12312" max="12314" width="0" style="67" hidden="1" customWidth="1"/>
    <col min="12315" max="12315" width="9.42578125" style="67" customWidth="1"/>
    <col min="12316" max="12544" width="8.7109375" style="67"/>
    <col min="12545" max="12549" width="0" style="67" hidden="1" customWidth="1"/>
    <col min="12550" max="12550" width="5.42578125" style="67" customWidth="1"/>
    <col min="12551" max="12553" width="0" style="67" hidden="1" customWidth="1"/>
    <col min="12554" max="12554" width="57.140625" style="67" customWidth="1"/>
    <col min="12555" max="12555" width="4.42578125" style="67" customWidth="1"/>
    <col min="12556" max="12557" width="0" style="67" hidden="1" customWidth="1"/>
    <col min="12558" max="12558" width="13.42578125" style="67" customWidth="1"/>
    <col min="12559" max="12559" width="12.42578125" style="67" customWidth="1"/>
    <col min="12560" max="12560" width="15.5703125" style="67" customWidth="1"/>
    <col min="12561" max="12564" width="0" style="67" hidden="1" customWidth="1"/>
    <col min="12565" max="12565" width="9.5703125" style="67" customWidth="1"/>
    <col min="12566" max="12566" width="14.5703125" style="67" customWidth="1"/>
    <col min="12567" max="12567" width="15.5703125" style="67" customWidth="1"/>
    <col min="12568" max="12570" width="0" style="67" hidden="1" customWidth="1"/>
    <col min="12571" max="12571" width="9.42578125" style="67" customWidth="1"/>
    <col min="12572" max="12800" width="8.7109375" style="67"/>
    <col min="12801" max="12805" width="0" style="67" hidden="1" customWidth="1"/>
    <col min="12806" max="12806" width="5.42578125" style="67" customWidth="1"/>
    <col min="12807" max="12809" width="0" style="67" hidden="1" customWidth="1"/>
    <col min="12810" max="12810" width="57.140625" style="67" customWidth="1"/>
    <col min="12811" max="12811" width="4.42578125" style="67" customWidth="1"/>
    <col min="12812" max="12813" width="0" style="67" hidden="1" customWidth="1"/>
    <col min="12814" max="12814" width="13.42578125" style="67" customWidth="1"/>
    <col min="12815" max="12815" width="12.42578125" style="67" customWidth="1"/>
    <col min="12816" max="12816" width="15.5703125" style="67" customWidth="1"/>
    <col min="12817" max="12820" width="0" style="67" hidden="1" customWidth="1"/>
    <col min="12821" max="12821" width="9.5703125" style="67" customWidth="1"/>
    <col min="12822" max="12822" width="14.5703125" style="67" customWidth="1"/>
    <col min="12823" max="12823" width="15.5703125" style="67" customWidth="1"/>
    <col min="12824" max="12826" width="0" style="67" hidden="1" customWidth="1"/>
    <col min="12827" max="12827" width="9.42578125" style="67" customWidth="1"/>
    <col min="12828" max="13056" width="8.7109375" style="67"/>
    <col min="13057" max="13061" width="0" style="67" hidden="1" customWidth="1"/>
    <col min="13062" max="13062" width="5.42578125" style="67" customWidth="1"/>
    <col min="13063" max="13065" width="0" style="67" hidden="1" customWidth="1"/>
    <col min="13066" max="13066" width="57.140625" style="67" customWidth="1"/>
    <col min="13067" max="13067" width="4.42578125" style="67" customWidth="1"/>
    <col min="13068" max="13069" width="0" style="67" hidden="1" customWidth="1"/>
    <col min="13070" max="13070" width="13.42578125" style="67" customWidth="1"/>
    <col min="13071" max="13071" width="12.42578125" style="67" customWidth="1"/>
    <col min="13072" max="13072" width="15.5703125" style="67" customWidth="1"/>
    <col min="13073" max="13076" width="0" style="67" hidden="1" customWidth="1"/>
    <col min="13077" max="13077" width="9.5703125" style="67" customWidth="1"/>
    <col min="13078" max="13078" width="14.5703125" style="67" customWidth="1"/>
    <col min="13079" max="13079" width="15.5703125" style="67" customWidth="1"/>
    <col min="13080" max="13082" width="0" style="67" hidden="1" customWidth="1"/>
    <col min="13083" max="13083" width="9.42578125" style="67" customWidth="1"/>
    <col min="13084" max="13312" width="8.7109375" style="67"/>
    <col min="13313" max="13317" width="0" style="67" hidden="1" customWidth="1"/>
    <col min="13318" max="13318" width="5.42578125" style="67" customWidth="1"/>
    <col min="13319" max="13321" width="0" style="67" hidden="1" customWidth="1"/>
    <col min="13322" max="13322" width="57.140625" style="67" customWidth="1"/>
    <col min="13323" max="13323" width="4.42578125" style="67" customWidth="1"/>
    <col min="13324" max="13325" width="0" style="67" hidden="1" customWidth="1"/>
    <col min="13326" max="13326" width="13.42578125" style="67" customWidth="1"/>
    <col min="13327" max="13327" width="12.42578125" style="67" customWidth="1"/>
    <col min="13328" max="13328" width="15.5703125" style="67" customWidth="1"/>
    <col min="13329" max="13332" width="0" style="67" hidden="1" customWidth="1"/>
    <col min="13333" max="13333" width="9.5703125" style="67" customWidth="1"/>
    <col min="13334" max="13334" width="14.5703125" style="67" customWidth="1"/>
    <col min="13335" max="13335" width="15.5703125" style="67" customWidth="1"/>
    <col min="13336" max="13338" width="0" style="67" hidden="1" customWidth="1"/>
    <col min="13339" max="13339" width="9.42578125" style="67" customWidth="1"/>
    <col min="13340" max="13568" width="8.7109375" style="67"/>
    <col min="13569" max="13573" width="0" style="67" hidden="1" customWidth="1"/>
    <col min="13574" max="13574" width="5.42578125" style="67" customWidth="1"/>
    <col min="13575" max="13577" width="0" style="67" hidden="1" customWidth="1"/>
    <col min="13578" max="13578" width="57.140625" style="67" customWidth="1"/>
    <col min="13579" max="13579" width="4.42578125" style="67" customWidth="1"/>
    <col min="13580" max="13581" width="0" style="67" hidden="1" customWidth="1"/>
    <col min="13582" max="13582" width="13.42578125" style="67" customWidth="1"/>
    <col min="13583" max="13583" width="12.42578125" style="67" customWidth="1"/>
    <col min="13584" max="13584" width="15.5703125" style="67" customWidth="1"/>
    <col min="13585" max="13588" width="0" style="67" hidden="1" customWidth="1"/>
    <col min="13589" max="13589" width="9.5703125" style="67" customWidth="1"/>
    <col min="13590" max="13590" width="14.5703125" style="67" customWidth="1"/>
    <col min="13591" max="13591" width="15.5703125" style="67" customWidth="1"/>
    <col min="13592" max="13594" width="0" style="67" hidden="1" customWidth="1"/>
    <col min="13595" max="13595" width="9.42578125" style="67" customWidth="1"/>
    <col min="13596" max="13824" width="8.7109375" style="67"/>
    <col min="13825" max="13829" width="0" style="67" hidden="1" customWidth="1"/>
    <col min="13830" max="13830" width="5.42578125" style="67" customWidth="1"/>
    <col min="13831" max="13833" width="0" style="67" hidden="1" customWidth="1"/>
    <col min="13834" max="13834" width="57.140625" style="67" customWidth="1"/>
    <col min="13835" max="13835" width="4.42578125" style="67" customWidth="1"/>
    <col min="13836" max="13837" width="0" style="67" hidden="1" customWidth="1"/>
    <col min="13838" max="13838" width="13.42578125" style="67" customWidth="1"/>
    <col min="13839" max="13839" width="12.42578125" style="67" customWidth="1"/>
    <col min="13840" max="13840" width="15.5703125" style="67" customWidth="1"/>
    <col min="13841" max="13844" width="0" style="67" hidden="1" customWidth="1"/>
    <col min="13845" max="13845" width="9.5703125" style="67" customWidth="1"/>
    <col min="13846" max="13846" width="14.5703125" style="67" customWidth="1"/>
    <col min="13847" max="13847" width="15.5703125" style="67" customWidth="1"/>
    <col min="13848" max="13850" width="0" style="67" hidden="1" customWidth="1"/>
    <col min="13851" max="13851" width="9.42578125" style="67" customWidth="1"/>
    <col min="13852" max="14080" width="8.7109375" style="67"/>
    <col min="14081" max="14085" width="0" style="67" hidden="1" customWidth="1"/>
    <col min="14086" max="14086" width="5.42578125" style="67" customWidth="1"/>
    <col min="14087" max="14089" width="0" style="67" hidden="1" customWidth="1"/>
    <col min="14090" max="14090" width="57.140625" style="67" customWidth="1"/>
    <col min="14091" max="14091" width="4.42578125" style="67" customWidth="1"/>
    <col min="14092" max="14093" width="0" style="67" hidden="1" customWidth="1"/>
    <col min="14094" max="14094" width="13.42578125" style="67" customWidth="1"/>
    <col min="14095" max="14095" width="12.42578125" style="67" customWidth="1"/>
    <col min="14096" max="14096" width="15.5703125" style="67" customWidth="1"/>
    <col min="14097" max="14100" width="0" style="67" hidden="1" customWidth="1"/>
    <col min="14101" max="14101" width="9.5703125" style="67" customWidth="1"/>
    <col min="14102" max="14102" width="14.5703125" style="67" customWidth="1"/>
    <col min="14103" max="14103" width="15.5703125" style="67" customWidth="1"/>
    <col min="14104" max="14106" width="0" style="67" hidden="1" customWidth="1"/>
    <col min="14107" max="14107" width="9.42578125" style="67" customWidth="1"/>
    <col min="14108" max="14336" width="8.7109375" style="67"/>
    <col min="14337" max="14341" width="0" style="67" hidden="1" customWidth="1"/>
    <col min="14342" max="14342" width="5.42578125" style="67" customWidth="1"/>
    <col min="14343" max="14345" width="0" style="67" hidden="1" customWidth="1"/>
    <col min="14346" max="14346" width="57.140625" style="67" customWidth="1"/>
    <col min="14347" max="14347" width="4.42578125" style="67" customWidth="1"/>
    <col min="14348" max="14349" width="0" style="67" hidden="1" customWidth="1"/>
    <col min="14350" max="14350" width="13.42578125" style="67" customWidth="1"/>
    <col min="14351" max="14351" width="12.42578125" style="67" customWidth="1"/>
    <col min="14352" max="14352" width="15.5703125" style="67" customWidth="1"/>
    <col min="14353" max="14356" width="0" style="67" hidden="1" customWidth="1"/>
    <col min="14357" max="14357" width="9.5703125" style="67" customWidth="1"/>
    <col min="14358" max="14358" width="14.5703125" style="67" customWidth="1"/>
    <col min="14359" max="14359" width="15.5703125" style="67" customWidth="1"/>
    <col min="14360" max="14362" width="0" style="67" hidden="1" customWidth="1"/>
    <col min="14363" max="14363" width="9.42578125" style="67" customWidth="1"/>
    <col min="14364" max="14592" width="8.7109375" style="67"/>
    <col min="14593" max="14597" width="0" style="67" hidden="1" customWidth="1"/>
    <col min="14598" max="14598" width="5.42578125" style="67" customWidth="1"/>
    <col min="14599" max="14601" width="0" style="67" hidden="1" customWidth="1"/>
    <col min="14602" max="14602" width="57.140625" style="67" customWidth="1"/>
    <col min="14603" max="14603" width="4.42578125" style="67" customWidth="1"/>
    <col min="14604" max="14605" width="0" style="67" hidden="1" customWidth="1"/>
    <col min="14606" max="14606" width="13.42578125" style="67" customWidth="1"/>
    <col min="14607" max="14607" width="12.42578125" style="67" customWidth="1"/>
    <col min="14608" max="14608" width="15.5703125" style="67" customWidth="1"/>
    <col min="14609" max="14612" width="0" style="67" hidden="1" customWidth="1"/>
    <col min="14613" max="14613" width="9.5703125" style="67" customWidth="1"/>
    <col min="14614" max="14614" width="14.5703125" style="67" customWidth="1"/>
    <col min="14615" max="14615" width="15.5703125" style="67" customWidth="1"/>
    <col min="14616" max="14618" width="0" style="67" hidden="1" customWidth="1"/>
    <col min="14619" max="14619" width="9.42578125" style="67" customWidth="1"/>
    <col min="14620" max="14848" width="8.7109375" style="67"/>
    <col min="14849" max="14853" width="0" style="67" hidden="1" customWidth="1"/>
    <col min="14854" max="14854" width="5.42578125" style="67" customWidth="1"/>
    <col min="14855" max="14857" width="0" style="67" hidden="1" customWidth="1"/>
    <col min="14858" max="14858" width="57.140625" style="67" customWidth="1"/>
    <col min="14859" max="14859" width="4.42578125" style="67" customWidth="1"/>
    <col min="14860" max="14861" width="0" style="67" hidden="1" customWidth="1"/>
    <col min="14862" max="14862" width="13.42578125" style="67" customWidth="1"/>
    <col min="14863" max="14863" width="12.42578125" style="67" customWidth="1"/>
    <col min="14864" max="14864" width="15.5703125" style="67" customWidth="1"/>
    <col min="14865" max="14868" width="0" style="67" hidden="1" customWidth="1"/>
    <col min="14869" max="14869" width="9.5703125" style="67" customWidth="1"/>
    <col min="14870" max="14870" width="14.5703125" style="67" customWidth="1"/>
    <col min="14871" max="14871" width="15.5703125" style="67" customWidth="1"/>
    <col min="14872" max="14874" width="0" style="67" hidden="1" customWidth="1"/>
    <col min="14875" max="14875" width="9.42578125" style="67" customWidth="1"/>
    <col min="14876" max="15104" width="8.7109375" style="67"/>
    <col min="15105" max="15109" width="0" style="67" hidden="1" customWidth="1"/>
    <col min="15110" max="15110" width="5.42578125" style="67" customWidth="1"/>
    <col min="15111" max="15113" width="0" style="67" hidden="1" customWidth="1"/>
    <col min="15114" max="15114" width="57.140625" style="67" customWidth="1"/>
    <col min="15115" max="15115" width="4.42578125" style="67" customWidth="1"/>
    <col min="15116" max="15117" width="0" style="67" hidden="1" customWidth="1"/>
    <col min="15118" max="15118" width="13.42578125" style="67" customWidth="1"/>
    <col min="15119" max="15119" width="12.42578125" style="67" customWidth="1"/>
    <col min="15120" max="15120" width="15.5703125" style="67" customWidth="1"/>
    <col min="15121" max="15124" width="0" style="67" hidden="1" customWidth="1"/>
    <col min="15125" max="15125" width="9.5703125" style="67" customWidth="1"/>
    <col min="15126" max="15126" width="14.5703125" style="67" customWidth="1"/>
    <col min="15127" max="15127" width="15.5703125" style="67" customWidth="1"/>
    <col min="15128" max="15130" width="0" style="67" hidden="1" customWidth="1"/>
    <col min="15131" max="15131" width="9.42578125" style="67" customWidth="1"/>
    <col min="15132" max="15360" width="8.7109375" style="67"/>
    <col min="15361" max="15365" width="0" style="67" hidden="1" customWidth="1"/>
    <col min="15366" max="15366" width="5.42578125" style="67" customWidth="1"/>
    <col min="15367" max="15369" width="0" style="67" hidden="1" customWidth="1"/>
    <col min="15370" max="15370" width="57.140625" style="67" customWidth="1"/>
    <col min="15371" max="15371" width="4.42578125" style="67" customWidth="1"/>
    <col min="15372" max="15373" width="0" style="67" hidden="1" customWidth="1"/>
    <col min="15374" max="15374" width="13.42578125" style="67" customWidth="1"/>
    <col min="15375" max="15375" width="12.42578125" style="67" customWidth="1"/>
    <col min="15376" max="15376" width="15.5703125" style="67" customWidth="1"/>
    <col min="15377" max="15380" width="0" style="67" hidden="1" customWidth="1"/>
    <col min="15381" max="15381" width="9.5703125" style="67" customWidth="1"/>
    <col min="15382" max="15382" width="14.5703125" style="67" customWidth="1"/>
    <col min="15383" max="15383" width="15.5703125" style="67" customWidth="1"/>
    <col min="15384" max="15386" width="0" style="67" hidden="1" customWidth="1"/>
    <col min="15387" max="15387" width="9.42578125" style="67" customWidth="1"/>
    <col min="15388" max="15616" width="8.7109375" style="67"/>
    <col min="15617" max="15621" width="0" style="67" hidden="1" customWidth="1"/>
    <col min="15622" max="15622" width="5.42578125" style="67" customWidth="1"/>
    <col min="15623" max="15625" width="0" style="67" hidden="1" customWidth="1"/>
    <col min="15626" max="15626" width="57.140625" style="67" customWidth="1"/>
    <col min="15627" max="15627" width="4.42578125" style="67" customWidth="1"/>
    <col min="15628" max="15629" width="0" style="67" hidden="1" customWidth="1"/>
    <col min="15630" max="15630" width="13.42578125" style="67" customWidth="1"/>
    <col min="15631" max="15631" width="12.42578125" style="67" customWidth="1"/>
    <col min="15632" max="15632" width="15.5703125" style="67" customWidth="1"/>
    <col min="15633" max="15636" width="0" style="67" hidden="1" customWidth="1"/>
    <col min="15637" max="15637" width="9.5703125" style="67" customWidth="1"/>
    <col min="15638" max="15638" width="14.5703125" style="67" customWidth="1"/>
    <col min="15639" max="15639" width="15.5703125" style="67" customWidth="1"/>
    <col min="15640" max="15642" width="0" style="67" hidden="1" customWidth="1"/>
    <col min="15643" max="15643" width="9.42578125" style="67" customWidth="1"/>
    <col min="15644" max="15872" width="8.7109375" style="67"/>
    <col min="15873" max="15877" width="0" style="67" hidden="1" customWidth="1"/>
    <col min="15878" max="15878" width="5.42578125" style="67" customWidth="1"/>
    <col min="15879" max="15881" width="0" style="67" hidden="1" customWidth="1"/>
    <col min="15882" max="15882" width="57.140625" style="67" customWidth="1"/>
    <col min="15883" max="15883" width="4.42578125" style="67" customWidth="1"/>
    <col min="15884" max="15885" width="0" style="67" hidden="1" customWidth="1"/>
    <col min="15886" max="15886" width="13.42578125" style="67" customWidth="1"/>
    <col min="15887" max="15887" width="12.42578125" style="67" customWidth="1"/>
    <col min="15888" max="15888" width="15.5703125" style="67" customWidth="1"/>
    <col min="15889" max="15892" width="0" style="67" hidden="1" customWidth="1"/>
    <col min="15893" max="15893" width="9.5703125" style="67" customWidth="1"/>
    <col min="15894" max="15894" width="14.5703125" style="67" customWidth="1"/>
    <col min="15895" max="15895" width="15.5703125" style="67" customWidth="1"/>
    <col min="15896" max="15898" width="0" style="67" hidden="1" customWidth="1"/>
    <col min="15899" max="15899" width="9.42578125" style="67" customWidth="1"/>
    <col min="15900" max="16128" width="8.7109375" style="67"/>
    <col min="16129" max="16133" width="0" style="67" hidden="1" customWidth="1"/>
    <col min="16134" max="16134" width="5.42578125" style="67" customWidth="1"/>
    <col min="16135" max="16137" width="0" style="67" hidden="1" customWidth="1"/>
    <col min="16138" max="16138" width="57.140625" style="67" customWidth="1"/>
    <col min="16139" max="16139" width="4.42578125" style="67" customWidth="1"/>
    <col min="16140" max="16141" width="0" style="67" hidden="1" customWidth="1"/>
    <col min="16142" max="16142" width="13.42578125" style="67" customWidth="1"/>
    <col min="16143" max="16143" width="12.42578125" style="67" customWidth="1"/>
    <col min="16144" max="16144" width="15.5703125" style="67" customWidth="1"/>
    <col min="16145" max="16148" width="0" style="67" hidden="1" customWidth="1"/>
    <col min="16149" max="16149" width="9.5703125" style="67" customWidth="1"/>
    <col min="16150" max="16150" width="14.5703125" style="67" customWidth="1"/>
    <col min="16151" max="16151" width="15.5703125" style="67" customWidth="1"/>
    <col min="16152" max="16154" width="0" style="67" hidden="1" customWidth="1"/>
    <col min="16155" max="16155" width="9.42578125" style="67" customWidth="1"/>
    <col min="16156" max="16384" width="8.7109375" style="67"/>
  </cols>
  <sheetData>
    <row r="1" spans="6:26" ht="21.6" customHeight="1" x14ac:dyDescent="0.25">
      <c r="F1" s="68"/>
      <c r="G1" s="69"/>
      <c r="H1" s="69"/>
      <c r="I1" s="69"/>
      <c r="J1" s="69"/>
      <c r="K1" s="69"/>
      <c r="L1" s="70"/>
      <c r="M1" s="71"/>
      <c r="N1" s="70"/>
      <c r="O1" s="71"/>
      <c r="P1" s="72"/>
      <c r="Q1" s="73"/>
      <c r="R1" s="71"/>
      <c r="S1" s="71"/>
      <c r="T1" s="71"/>
      <c r="U1" s="71"/>
      <c r="V1" s="71"/>
      <c r="W1" s="71"/>
      <c r="X1" s="71"/>
      <c r="Y1" s="69"/>
      <c r="Z1" s="69"/>
    </row>
    <row r="2" spans="6:26" s="74" customFormat="1" ht="13.5" thickBot="1" x14ac:dyDescent="0.25">
      <c r="F2" s="75" t="s">
        <v>35</v>
      </c>
      <c r="G2" s="75" t="s">
        <v>36</v>
      </c>
      <c r="H2" s="75" t="s">
        <v>37</v>
      </c>
      <c r="I2" s="75" t="s">
        <v>38</v>
      </c>
      <c r="J2" s="76" t="s">
        <v>39</v>
      </c>
      <c r="K2" s="75" t="s">
        <v>40</v>
      </c>
      <c r="L2" s="75" t="s">
        <v>41</v>
      </c>
      <c r="M2" s="75" t="s">
        <v>42</v>
      </c>
      <c r="N2" s="75" t="s">
        <v>43</v>
      </c>
      <c r="O2" s="75" t="s">
        <v>44</v>
      </c>
      <c r="P2" s="75" t="s">
        <v>45</v>
      </c>
      <c r="Q2" s="75" t="s">
        <v>46</v>
      </c>
      <c r="R2" s="75" t="s">
        <v>47</v>
      </c>
      <c r="S2" s="75" t="s">
        <v>48</v>
      </c>
      <c r="T2" s="75" t="s">
        <v>49</v>
      </c>
      <c r="U2" s="75" t="s">
        <v>50</v>
      </c>
      <c r="V2" s="75" t="s">
        <v>51</v>
      </c>
      <c r="W2" s="75" t="s">
        <v>52</v>
      </c>
      <c r="X2" s="76" t="s">
        <v>53</v>
      </c>
      <c r="Y2" s="75" t="s">
        <v>54</v>
      </c>
      <c r="Z2" s="75" t="s">
        <v>55</v>
      </c>
    </row>
    <row r="3" spans="6:26" ht="11.25" customHeight="1" x14ac:dyDescent="0.2">
      <c r="F3" s="77"/>
      <c r="G3" s="78"/>
      <c r="H3" s="79"/>
      <c r="I3" s="79"/>
      <c r="J3" s="80"/>
      <c r="K3" s="7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81"/>
      <c r="Y3" s="79"/>
      <c r="Z3" s="79"/>
    </row>
    <row r="4" spans="6:26" s="82" customFormat="1" ht="18.75" customHeight="1" x14ac:dyDescent="0.2">
      <c r="F4" s="83"/>
      <c r="G4" s="84"/>
      <c r="H4" s="85"/>
      <c r="I4" s="85"/>
      <c r="J4" s="86" t="s">
        <v>212</v>
      </c>
      <c r="K4" s="87"/>
      <c r="L4" s="88"/>
      <c r="M4" s="89"/>
      <c r="N4" s="88"/>
      <c r="O4" s="89"/>
      <c r="P4" s="90">
        <f>P6+P12+P22+P25+P37+P42+P52+P57+P60</f>
        <v>0</v>
      </c>
      <c r="Q4" s="91"/>
      <c r="R4" s="92">
        <f>SUBTOTAL(9,R5:R10)</f>
        <v>0</v>
      </c>
      <c r="S4" s="89"/>
      <c r="T4" s="92">
        <f>SUBTOTAL(9,T5:T10)</f>
        <v>0</v>
      </c>
      <c r="U4" s="93" t="s">
        <v>56</v>
      </c>
      <c r="V4" s="90">
        <f>V6+V12+V22+V25+V37+V42+V52+V57+V60</f>
        <v>0</v>
      </c>
      <c r="W4" s="90">
        <f>W6+W12+W22+W25+W37+W42+W52+W57+W60</f>
        <v>0</v>
      </c>
      <c r="Y4" s="94"/>
      <c r="Z4" s="94"/>
    </row>
    <row r="5" spans="6:26" s="126" customFormat="1" ht="12.75" customHeight="1" outlineLevel="2" x14ac:dyDescent="0.25">
      <c r="F5" s="127"/>
      <c r="G5" s="128"/>
      <c r="H5" s="128"/>
      <c r="I5" s="128"/>
      <c r="J5" s="129"/>
      <c r="K5" s="128"/>
      <c r="L5" s="130"/>
      <c r="M5" s="131"/>
      <c r="N5" s="130"/>
      <c r="O5" s="131"/>
      <c r="P5" s="132"/>
      <c r="Q5" s="133"/>
      <c r="R5" s="131"/>
      <c r="S5" s="131"/>
      <c r="T5" s="131"/>
      <c r="U5" s="134" t="s">
        <v>56</v>
      </c>
      <c r="V5" s="131"/>
      <c r="W5" s="131"/>
      <c r="X5" s="131"/>
      <c r="Y5" s="128"/>
      <c r="Z5" s="128"/>
    </row>
    <row r="6" spans="6:26" s="95" customFormat="1" ht="16.5" customHeight="1" outlineLevel="1" x14ac:dyDescent="0.2">
      <c r="F6" s="96"/>
      <c r="G6" s="78"/>
      <c r="H6" s="97"/>
      <c r="I6" s="97"/>
      <c r="J6" s="98" t="s">
        <v>62</v>
      </c>
      <c r="K6" s="99"/>
      <c r="L6" s="100"/>
      <c r="M6" s="101"/>
      <c r="N6" s="100"/>
      <c r="O6" s="101"/>
      <c r="P6" s="102">
        <f>SUBTOTAL(9,P7:P10)</f>
        <v>0</v>
      </c>
      <c r="Q6" s="103"/>
      <c r="R6" s="104">
        <f>SUBTOTAL(9,R7:R10)</f>
        <v>0</v>
      </c>
      <c r="S6" s="101"/>
      <c r="T6" s="104">
        <f>SUBTOTAL(9,T7:T10)</f>
        <v>0</v>
      </c>
      <c r="U6" s="105" t="s">
        <v>56</v>
      </c>
      <c r="V6" s="102">
        <f>SUBTOTAL(9,V7:V10)</f>
        <v>0</v>
      </c>
      <c r="W6" s="102">
        <f>SUBTOTAL(9,W7:W10)</f>
        <v>0</v>
      </c>
      <c r="Y6" s="79"/>
      <c r="Z6" s="79"/>
    </row>
    <row r="7" spans="6:26" s="106" customFormat="1" ht="24" outlineLevel="2" x14ac:dyDescent="0.2">
      <c r="F7" s="107" t="s">
        <v>163</v>
      </c>
      <c r="G7" s="108" t="s">
        <v>58</v>
      </c>
      <c r="H7" s="109" t="s">
        <v>63</v>
      </c>
      <c r="I7" s="109"/>
      <c r="J7" s="110" t="s">
        <v>64</v>
      </c>
      <c r="K7" s="108" t="s">
        <v>61</v>
      </c>
      <c r="L7" s="111">
        <v>122.11799999999999</v>
      </c>
      <c r="M7" s="112">
        <v>0</v>
      </c>
      <c r="N7" s="111">
        <v>2.5</v>
      </c>
      <c r="O7" s="112"/>
      <c r="P7" s="113">
        <f>N7*O7</f>
        <v>0</v>
      </c>
      <c r="Q7" s="114"/>
      <c r="R7" s="115">
        <f>N7*Q7</f>
        <v>0</v>
      </c>
      <c r="S7" s="114"/>
      <c r="T7" s="115">
        <f>N7*S7</f>
        <v>0</v>
      </c>
      <c r="U7" s="113">
        <v>21</v>
      </c>
      <c r="V7" s="113">
        <f>P7*(U7/100)</f>
        <v>0</v>
      </c>
      <c r="W7" s="113">
        <f>P7+V7</f>
        <v>0</v>
      </c>
      <c r="X7" s="110"/>
      <c r="Y7" s="109" t="s">
        <v>59</v>
      </c>
      <c r="Z7" s="109" t="s">
        <v>65</v>
      </c>
    </row>
    <row r="8" spans="6:26" s="106" customFormat="1" ht="24" outlineLevel="2" x14ac:dyDescent="0.2">
      <c r="F8" s="107" t="s">
        <v>164</v>
      </c>
      <c r="G8" s="108" t="s">
        <v>58</v>
      </c>
      <c r="H8" s="109" t="s">
        <v>66</v>
      </c>
      <c r="I8" s="109"/>
      <c r="J8" s="110" t="s">
        <v>67</v>
      </c>
      <c r="K8" s="108" t="s">
        <v>61</v>
      </c>
      <c r="L8" s="111">
        <v>66.446449999999999</v>
      </c>
      <c r="M8" s="112">
        <v>0</v>
      </c>
      <c r="N8" s="111">
        <v>2.5</v>
      </c>
      <c r="O8" s="112"/>
      <c r="P8" s="113">
        <f>N8*O8</f>
        <v>0</v>
      </c>
      <c r="Q8" s="114"/>
      <c r="R8" s="115">
        <f>N8*Q8</f>
        <v>0</v>
      </c>
      <c r="S8" s="114"/>
      <c r="T8" s="115">
        <f>N8*S8</f>
        <v>0</v>
      </c>
      <c r="U8" s="113">
        <v>21</v>
      </c>
      <c r="V8" s="113">
        <f>P8*(U8/100)</f>
        <v>0</v>
      </c>
      <c r="W8" s="113">
        <f>P8+V8</f>
        <v>0</v>
      </c>
      <c r="X8" s="110"/>
      <c r="Y8" s="109" t="s">
        <v>59</v>
      </c>
      <c r="Z8" s="109" t="s">
        <v>65</v>
      </c>
    </row>
    <row r="9" spans="6:26" s="106" customFormat="1" ht="24" outlineLevel="2" x14ac:dyDescent="0.2">
      <c r="F9" s="107" t="s">
        <v>165</v>
      </c>
      <c r="G9" s="108" t="s">
        <v>58</v>
      </c>
      <c r="H9" s="109" t="s">
        <v>68</v>
      </c>
      <c r="I9" s="109"/>
      <c r="J9" s="110" t="s">
        <v>69</v>
      </c>
      <c r="K9" s="108" t="s">
        <v>61</v>
      </c>
      <c r="L9" s="111">
        <v>66.446449999999999</v>
      </c>
      <c r="M9" s="112">
        <v>0</v>
      </c>
      <c r="N9" s="111">
        <v>2.5</v>
      </c>
      <c r="O9" s="112"/>
      <c r="P9" s="113">
        <f>N9*O9</f>
        <v>0</v>
      </c>
      <c r="Q9" s="114"/>
      <c r="R9" s="115">
        <f>N9*Q9</f>
        <v>0</v>
      </c>
      <c r="S9" s="114"/>
      <c r="T9" s="115">
        <f>N9*S9</f>
        <v>0</v>
      </c>
      <c r="U9" s="113">
        <v>21</v>
      </c>
      <c r="V9" s="113">
        <f>P9*(U9/100)</f>
        <v>0</v>
      </c>
      <c r="W9" s="113">
        <f>P9+V9</f>
        <v>0</v>
      </c>
      <c r="X9" s="110"/>
      <c r="Y9" s="109" t="s">
        <v>59</v>
      </c>
      <c r="Z9" s="109" t="s">
        <v>65</v>
      </c>
    </row>
    <row r="10" spans="6:26" s="126" customFormat="1" ht="12.75" customHeight="1" outlineLevel="2" x14ac:dyDescent="0.25">
      <c r="F10" s="127"/>
      <c r="G10" s="128"/>
      <c r="H10" s="128"/>
      <c r="I10" s="128"/>
      <c r="J10" s="129"/>
      <c r="K10" s="128"/>
      <c r="L10" s="130"/>
      <c r="M10" s="131"/>
      <c r="N10" s="130"/>
      <c r="O10" s="131"/>
      <c r="P10" s="132"/>
      <c r="Q10" s="133"/>
      <c r="R10" s="131"/>
      <c r="S10" s="131"/>
      <c r="T10" s="131"/>
      <c r="U10" s="134" t="s">
        <v>56</v>
      </c>
      <c r="V10" s="131"/>
      <c r="W10" s="131"/>
      <c r="X10" s="131"/>
      <c r="Y10" s="128"/>
      <c r="Z10" s="128"/>
    </row>
    <row r="11" spans="6:26" s="126" customFormat="1" ht="12.75" customHeight="1" outlineLevel="2" x14ac:dyDescent="0.25">
      <c r="F11" s="127"/>
      <c r="G11" s="128"/>
      <c r="H11" s="128"/>
      <c r="I11" s="128"/>
      <c r="J11" s="129"/>
      <c r="K11" s="128"/>
      <c r="L11" s="130"/>
      <c r="M11" s="131"/>
      <c r="N11" s="130"/>
      <c r="O11" s="131"/>
      <c r="P11" s="132"/>
      <c r="Q11" s="133"/>
      <c r="R11" s="131"/>
      <c r="S11" s="131"/>
      <c r="T11" s="131"/>
      <c r="U11" s="134" t="s">
        <v>56</v>
      </c>
      <c r="V11" s="131"/>
      <c r="W11" s="131"/>
      <c r="X11" s="131"/>
      <c r="Y11" s="128"/>
      <c r="Z11" s="128"/>
    </row>
    <row r="12" spans="6:26" s="95" customFormat="1" ht="16.5" customHeight="1" outlineLevel="1" x14ac:dyDescent="0.2">
      <c r="F12" s="96"/>
      <c r="G12" s="78"/>
      <c r="H12" s="97"/>
      <c r="I12" s="97"/>
      <c r="J12" s="98" t="s">
        <v>75</v>
      </c>
      <c r="K12" s="99"/>
      <c r="L12" s="100"/>
      <c r="M12" s="101"/>
      <c r="N12" s="100"/>
      <c r="O12" s="101"/>
      <c r="P12" s="102">
        <f>SUBTOTAL(9,P13:P21)</f>
        <v>0</v>
      </c>
      <c r="Q12" s="103"/>
      <c r="R12" s="104">
        <f>SUBTOTAL(9,R13:R21)</f>
        <v>17.115500000000001</v>
      </c>
      <c r="S12" s="101"/>
      <c r="T12" s="104">
        <f>SUBTOTAL(9,T13:T21)</f>
        <v>0</v>
      </c>
      <c r="U12" s="105" t="s">
        <v>56</v>
      </c>
      <c r="V12" s="102">
        <f>SUBTOTAL(9,V13:V21)</f>
        <v>0</v>
      </c>
      <c r="W12" s="102">
        <f>SUBTOTAL(9,W13:W21)</f>
        <v>0</v>
      </c>
      <c r="Y12" s="79"/>
      <c r="Z12" s="79"/>
    </row>
    <row r="13" spans="6:26" s="106" customFormat="1" ht="26.25" customHeight="1" outlineLevel="2" x14ac:dyDescent="0.2">
      <c r="F13" s="107" t="s">
        <v>166</v>
      </c>
      <c r="G13" s="108" t="s">
        <v>58</v>
      </c>
      <c r="H13" s="109" t="s">
        <v>76</v>
      </c>
      <c r="I13" s="109"/>
      <c r="J13" s="110" t="s">
        <v>77</v>
      </c>
      <c r="K13" s="108" t="s">
        <v>17</v>
      </c>
      <c r="L13" s="111">
        <v>115.5784</v>
      </c>
      <c r="M13" s="112">
        <v>0</v>
      </c>
      <c r="N13" s="111">
        <v>100</v>
      </c>
      <c r="O13" s="112"/>
      <c r="P13" s="113">
        <f t="shared" ref="P13:P19" si="0">N13*O13</f>
        <v>0</v>
      </c>
      <c r="Q13" s="114">
        <v>1.54E-2</v>
      </c>
      <c r="R13" s="115">
        <f t="shared" ref="R13:R19" si="1">N13*Q13</f>
        <v>1.54</v>
      </c>
      <c r="S13" s="114"/>
      <c r="T13" s="115">
        <f t="shared" ref="T13:T19" si="2">N13*S13</f>
        <v>0</v>
      </c>
      <c r="U13" s="113">
        <v>21</v>
      </c>
      <c r="V13" s="113">
        <f t="shared" ref="V13:V19" si="3">P13*(U13/100)</f>
        <v>0</v>
      </c>
      <c r="W13" s="113">
        <f t="shared" ref="W13:W19" si="4">P13+V13</f>
        <v>0</v>
      </c>
      <c r="X13" s="110"/>
      <c r="Y13" s="109" t="s">
        <v>70</v>
      </c>
      <c r="Z13" s="109" t="s">
        <v>78</v>
      </c>
    </row>
    <row r="14" spans="6:26" s="106" customFormat="1" ht="24" outlineLevel="2" x14ac:dyDescent="0.2">
      <c r="F14" s="107" t="s">
        <v>167</v>
      </c>
      <c r="G14" s="108" t="s">
        <v>58</v>
      </c>
      <c r="H14" s="109" t="s">
        <v>79</v>
      </c>
      <c r="I14" s="109"/>
      <c r="J14" s="110" t="s">
        <v>80</v>
      </c>
      <c r="K14" s="108" t="s">
        <v>17</v>
      </c>
      <c r="L14" s="111">
        <v>387.90654999999998</v>
      </c>
      <c r="M14" s="112">
        <v>0</v>
      </c>
      <c r="N14" s="111">
        <v>100</v>
      </c>
      <c r="O14" s="112"/>
      <c r="P14" s="113">
        <f t="shared" si="0"/>
        <v>0</v>
      </c>
      <c r="Q14" s="114">
        <v>1.103E-2</v>
      </c>
      <c r="R14" s="115">
        <f t="shared" si="1"/>
        <v>1.103</v>
      </c>
      <c r="S14" s="114"/>
      <c r="T14" s="115">
        <f t="shared" si="2"/>
        <v>0</v>
      </c>
      <c r="U14" s="113">
        <v>21</v>
      </c>
      <c r="V14" s="113">
        <f t="shared" si="3"/>
        <v>0</v>
      </c>
      <c r="W14" s="113">
        <f t="shared" si="4"/>
        <v>0</v>
      </c>
      <c r="X14" s="110"/>
      <c r="Y14" s="109" t="s">
        <v>70</v>
      </c>
      <c r="Z14" s="109" t="s">
        <v>78</v>
      </c>
    </row>
    <row r="15" spans="6:26" s="106" customFormat="1" ht="24" outlineLevel="2" x14ac:dyDescent="0.2">
      <c r="F15" s="107" t="s">
        <v>168</v>
      </c>
      <c r="G15" s="108" t="s">
        <v>58</v>
      </c>
      <c r="H15" s="109" t="s">
        <v>81</v>
      </c>
      <c r="I15" s="109"/>
      <c r="J15" s="110" t="s">
        <v>82</v>
      </c>
      <c r="K15" s="108" t="s">
        <v>17</v>
      </c>
      <c r="L15" s="111">
        <v>775.81399999999996</v>
      </c>
      <c r="M15" s="112">
        <v>0</v>
      </c>
      <c r="N15" s="111">
        <v>100</v>
      </c>
      <c r="O15" s="112"/>
      <c r="P15" s="113">
        <f t="shared" si="0"/>
        <v>0</v>
      </c>
      <c r="Q15" s="114">
        <v>5.5199999999999997E-3</v>
      </c>
      <c r="R15" s="115">
        <f t="shared" si="1"/>
        <v>0.55199999999999994</v>
      </c>
      <c r="S15" s="114"/>
      <c r="T15" s="115">
        <f t="shared" si="2"/>
        <v>0</v>
      </c>
      <c r="U15" s="113">
        <v>21</v>
      </c>
      <c r="V15" s="113">
        <f t="shared" si="3"/>
        <v>0</v>
      </c>
      <c r="W15" s="113">
        <f t="shared" si="4"/>
        <v>0</v>
      </c>
      <c r="X15" s="110"/>
      <c r="Y15" s="109" t="s">
        <v>70</v>
      </c>
      <c r="Z15" s="109" t="s">
        <v>78</v>
      </c>
    </row>
    <row r="16" spans="6:26" s="106" customFormat="1" ht="12" outlineLevel="2" x14ac:dyDescent="0.2">
      <c r="F16" s="107" t="s">
        <v>169</v>
      </c>
      <c r="G16" s="108" t="s">
        <v>58</v>
      </c>
      <c r="H16" s="109" t="s">
        <v>83</v>
      </c>
      <c r="I16" s="109"/>
      <c r="J16" s="110" t="s">
        <v>84</v>
      </c>
      <c r="K16" s="108" t="s">
        <v>17</v>
      </c>
      <c r="L16" s="111">
        <v>79.400000000000006</v>
      </c>
      <c r="M16" s="112">
        <v>0</v>
      </c>
      <c r="N16" s="111">
        <v>95</v>
      </c>
      <c r="O16" s="112"/>
      <c r="P16" s="113">
        <f t="shared" si="0"/>
        <v>0</v>
      </c>
      <c r="Q16" s="114">
        <v>0.11</v>
      </c>
      <c r="R16" s="115">
        <f t="shared" si="1"/>
        <v>10.45</v>
      </c>
      <c r="S16" s="114"/>
      <c r="T16" s="115">
        <f t="shared" si="2"/>
        <v>0</v>
      </c>
      <c r="U16" s="113">
        <v>21</v>
      </c>
      <c r="V16" s="113">
        <f t="shared" si="3"/>
        <v>0</v>
      </c>
      <c r="W16" s="113">
        <f t="shared" si="4"/>
        <v>0</v>
      </c>
      <c r="X16" s="110"/>
      <c r="Y16" s="109" t="s">
        <v>70</v>
      </c>
      <c r="Z16" s="109" t="s">
        <v>78</v>
      </c>
    </row>
    <row r="17" spans="6:26" s="106" customFormat="1" ht="24" outlineLevel="2" x14ac:dyDescent="0.2">
      <c r="F17" s="107" t="s">
        <v>170</v>
      </c>
      <c r="G17" s="108" t="s">
        <v>58</v>
      </c>
      <c r="H17" s="109" t="s">
        <v>85</v>
      </c>
      <c r="I17" s="109"/>
      <c r="J17" s="110" t="s">
        <v>86</v>
      </c>
      <c r="K17" s="108" t="s">
        <v>17</v>
      </c>
      <c r="L17" s="111">
        <v>79.400000000000006</v>
      </c>
      <c r="M17" s="112">
        <v>0</v>
      </c>
      <c r="N17" s="111">
        <v>95</v>
      </c>
      <c r="O17" s="112"/>
      <c r="P17" s="113">
        <f t="shared" si="0"/>
        <v>0</v>
      </c>
      <c r="Q17" s="114">
        <v>1.0999999999999999E-2</v>
      </c>
      <c r="R17" s="115">
        <f t="shared" si="1"/>
        <v>1.0449999999999999</v>
      </c>
      <c r="S17" s="114"/>
      <c r="T17" s="115">
        <f t="shared" si="2"/>
        <v>0</v>
      </c>
      <c r="U17" s="113">
        <v>21</v>
      </c>
      <c r="V17" s="113">
        <f t="shared" si="3"/>
        <v>0</v>
      </c>
      <c r="W17" s="113">
        <f t="shared" si="4"/>
        <v>0</v>
      </c>
      <c r="X17" s="110"/>
      <c r="Y17" s="109" t="s">
        <v>70</v>
      </c>
      <c r="Z17" s="109" t="s">
        <v>78</v>
      </c>
    </row>
    <row r="18" spans="6:26" s="106" customFormat="1" ht="12" outlineLevel="2" x14ac:dyDescent="0.2">
      <c r="F18" s="107" t="s">
        <v>171</v>
      </c>
      <c r="G18" s="108" t="s">
        <v>58</v>
      </c>
      <c r="H18" s="109" t="s">
        <v>87</v>
      </c>
      <c r="I18" s="109"/>
      <c r="J18" s="110" t="s">
        <v>88</v>
      </c>
      <c r="K18" s="108" t="s">
        <v>17</v>
      </c>
      <c r="L18" s="111">
        <v>239.7</v>
      </c>
      <c r="M18" s="112">
        <v>0</v>
      </c>
      <c r="N18" s="111">
        <v>15</v>
      </c>
      <c r="O18" s="112"/>
      <c r="P18" s="113">
        <f t="shared" si="0"/>
        <v>0</v>
      </c>
      <c r="Q18" s="114">
        <v>0.16170000000000001</v>
      </c>
      <c r="R18" s="115">
        <f t="shared" si="1"/>
        <v>2.4255</v>
      </c>
      <c r="S18" s="114"/>
      <c r="T18" s="115">
        <f t="shared" si="2"/>
        <v>0</v>
      </c>
      <c r="U18" s="113">
        <v>21</v>
      </c>
      <c r="V18" s="113">
        <f t="shared" si="3"/>
        <v>0</v>
      </c>
      <c r="W18" s="113">
        <f t="shared" si="4"/>
        <v>0</v>
      </c>
      <c r="X18" s="110"/>
      <c r="Y18" s="109" t="s">
        <v>70</v>
      </c>
      <c r="Z18" s="109" t="s">
        <v>78</v>
      </c>
    </row>
    <row r="19" spans="6:26" s="106" customFormat="1" ht="12" outlineLevel="2" x14ac:dyDescent="0.2">
      <c r="F19" s="107" t="s">
        <v>172</v>
      </c>
      <c r="G19" s="108" t="s">
        <v>58</v>
      </c>
      <c r="H19" s="109" t="s">
        <v>89</v>
      </c>
      <c r="I19" s="109"/>
      <c r="J19" s="110" t="s">
        <v>90</v>
      </c>
      <c r="K19" s="108" t="s">
        <v>72</v>
      </c>
      <c r="L19" s="111">
        <v>112.68</v>
      </c>
      <c r="M19" s="112">
        <v>0</v>
      </c>
      <c r="N19" s="111">
        <v>45</v>
      </c>
      <c r="O19" s="112"/>
      <c r="P19" s="113">
        <f t="shared" si="0"/>
        <v>0</v>
      </c>
      <c r="Q19" s="114"/>
      <c r="R19" s="115">
        <f t="shared" si="1"/>
        <v>0</v>
      </c>
      <c r="S19" s="114"/>
      <c r="T19" s="115">
        <f t="shared" si="2"/>
        <v>0</v>
      </c>
      <c r="U19" s="113">
        <v>21</v>
      </c>
      <c r="V19" s="113">
        <f t="shared" si="3"/>
        <v>0</v>
      </c>
      <c r="W19" s="113">
        <f t="shared" si="4"/>
        <v>0</v>
      </c>
      <c r="X19" s="110"/>
      <c r="Y19" s="109" t="s">
        <v>70</v>
      </c>
      <c r="Z19" s="109" t="s">
        <v>78</v>
      </c>
    </row>
    <row r="20" spans="6:26" s="116" customFormat="1" ht="11.25" outlineLevel="3" x14ac:dyDescent="0.25">
      <c r="F20" s="117"/>
      <c r="G20" s="118"/>
      <c r="H20" s="118"/>
      <c r="I20" s="118"/>
      <c r="J20" s="119"/>
      <c r="K20" s="118"/>
      <c r="L20" s="120">
        <v>0</v>
      </c>
      <c r="M20" s="121"/>
      <c r="N20" s="122"/>
      <c r="O20" s="121"/>
      <c r="P20" s="123"/>
      <c r="Q20" s="124"/>
      <c r="R20" s="121"/>
      <c r="S20" s="121"/>
      <c r="T20" s="121"/>
      <c r="U20" s="125" t="s">
        <v>56</v>
      </c>
      <c r="V20" s="121"/>
      <c r="W20" s="121"/>
      <c r="X20" s="119"/>
      <c r="Y20" s="118"/>
      <c r="Z20" s="118"/>
    </row>
    <row r="21" spans="6:26" s="126" customFormat="1" ht="12.75" customHeight="1" outlineLevel="2" x14ac:dyDescent="0.25">
      <c r="F21" s="127"/>
      <c r="G21" s="128"/>
      <c r="H21" s="128"/>
      <c r="I21" s="128"/>
      <c r="J21" s="129"/>
      <c r="K21" s="128"/>
      <c r="L21" s="130"/>
      <c r="M21" s="131"/>
      <c r="N21" s="130"/>
      <c r="O21" s="131"/>
      <c r="P21" s="132"/>
      <c r="Q21" s="133"/>
      <c r="R21" s="131"/>
      <c r="S21" s="131"/>
      <c r="T21" s="131"/>
      <c r="U21" s="134" t="s">
        <v>56</v>
      </c>
      <c r="V21" s="131"/>
      <c r="W21" s="131"/>
      <c r="X21" s="131"/>
      <c r="Y21" s="128"/>
      <c r="Z21" s="128"/>
    </row>
    <row r="22" spans="6:26" s="95" customFormat="1" ht="16.5" customHeight="1" outlineLevel="1" x14ac:dyDescent="0.2">
      <c r="F22" s="96"/>
      <c r="G22" s="78"/>
      <c r="H22" s="97"/>
      <c r="I22" s="97"/>
      <c r="J22" s="98" t="s">
        <v>57</v>
      </c>
      <c r="K22" s="99"/>
      <c r="L22" s="100"/>
      <c r="M22" s="101"/>
      <c r="N22" s="100"/>
      <c r="O22" s="101"/>
      <c r="P22" s="102">
        <f>SUBTOTAL(9,P23:P24)</f>
        <v>0</v>
      </c>
      <c r="Q22" s="103"/>
      <c r="R22" s="104">
        <f>SUBTOTAL(9,R23:R24)</f>
        <v>3.8000000000000004E-3</v>
      </c>
      <c r="S22" s="101"/>
      <c r="T22" s="104">
        <f>SUBTOTAL(9,T23:T24)</f>
        <v>0</v>
      </c>
      <c r="U22" s="105" t="s">
        <v>56</v>
      </c>
      <c r="V22" s="102">
        <f>SUBTOTAL(9,V23:V24)</f>
        <v>0</v>
      </c>
      <c r="W22" s="102">
        <f>SUBTOTAL(9,W23:W24)</f>
        <v>0</v>
      </c>
      <c r="Y22" s="79"/>
      <c r="Z22" s="79"/>
    </row>
    <row r="23" spans="6:26" s="106" customFormat="1" ht="12" outlineLevel="2" x14ac:dyDescent="0.2">
      <c r="F23" s="107" t="s">
        <v>173</v>
      </c>
      <c r="G23" s="108" t="s">
        <v>58</v>
      </c>
      <c r="H23" s="109" t="s">
        <v>91</v>
      </c>
      <c r="I23" s="109"/>
      <c r="J23" s="110" t="s">
        <v>92</v>
      </c>
      <c r="K23" s="108" t="s">
        <v>17</v>
      </c>
      <c r="L23" s="111">
        <v>319.10000000000002</v>
      </c>
      <c r="M23" s="112">
        <v>0</v>
      </c>
      <c r="N23" s="111">
        <v>95</v>
      </c>
      <c r="O23" s="112"/>
      <c r="P23" s="113">
        <f>N23*O23</f>
        <v>0</v>
      </c>
      <c r="Q23" s="114">
        <v>4.0000000000000003E-5</v>
      </c>
      <c r="R23" s="115">
        <f>N23*Q23</f>
        <v>3.8000000000000004E-3</v>
      </c>
      <c r="S23" s="114"/>
      <c r="T23" s="115">
        <f>N23*S23</f>
        <v>0</v>
      </c>
      <c r="U23" s="113">
        <v>21</v>
      </c>
      <c r="V23" s="113">
        <f>P23*(U23/100)</f>
        <v>0</v>
      </c>
      <c r="W23" s="113">
        <f>P23+V23</f>
        <v>0</v>
      </c>
      <c r="X23" s="110"/>
      <c r="Y23" s="109" t="s">
        <v>70</v>
      </c>
      <c r="Z23" s="109" t="s">
        <v>60</v>
      </c>
    </row>
    <row r="24" spans="6:26" s="126" customFormat="1" ht="12.75" customHeight="1" outlineLevel="2" x14ac:dyDescent="0.25">
      <c r="F24" s="127"/>
      <c r="G24" s="128"/>
      <c r="H24" s="128"/>
      <c r="I24" s="128"/>
      <c r="J24" s="129"/>
      <c r="K24" s="128"/>
      <c r="L24" s="130"/>
      <c r="M24" s="131"/>
      <c r="N24" s="130"/>
      <c r="O24" s="131"/>
      <c r="P24" s="132"/>
      <c r="Q24" s="133"/>
      <c r="R24" s="131"/>
      <c r="S24" s="131"/>
      <c r="T24" s="131"/>
      <c r="U24" s="134" t="s">
        <v>56</v>
      </c>
      <c r="V24" s="131"/>
      <c r="W24" s="131"/>
      <c r="X24" s="131"/>
      <c r="Y24" s="128"/>
      <c r="Z24" s="128"/>
    </row>
    <row r="25" spans="6:26" s="95" customFormat="1" ht="16.5" customHeight="1" outlineLevel="1" x14ac:dyDescent="0.2">
      <c r="F25" s="96"/>
      <c r="G25" s="78"/>
      <c r="H25" s="97"/>
      <c r="I25" s="97"/>
      <c r="J25" s="98" t="s">
        <v>93</v>
      </c>
      <c r="K25" s="99"/>
      <c r="L25" s="100"/>
      <c r="M25" s="101"/>
      <c r="N25" s="100"/>
      <c r="O25" s="101"/>
      <c r="P25" s="102">
        <f>SUBTOTAL(9,P26:P35)</f>
        <v>0</v>
      </c>
      <c r="Q25" s="103"/>
      <c r="R25" s="104">
        <f>SUBTOTAL(9,R26:R35)</f>
        <v>6.9000000000000006E-2</v>
      </c>
      <c r="S25" s="101"/>
      <c r="T25" s="104">
        <f>SUBTOTAL(9,T26:T35)</f>
        <v>1.8</v>
      </c>
      <c r="U25" s="105" t="s">
        <v>56</v>
      </c>
      <c r="V25" s="102">
        <f>SUBTOTAL(9,V26:V35)</f>
        <v>0</v>
      </c>
      <c r="W25" s="102">
        <f>SUBTOTAL(9,W26:W35)</f>
        <v>0</v>
      </c>
      <c r="Y25" s="79"/>
      <c r="Z25" s="79"/>
    </row>
    <row r="26" spans="6:26" s="106" customFormat="1" ht="24" outlineLevel="2" x14ac:dyDescent="0.2">
      <c r="F26" s="107" t="s">
        <v>174</v>
      </c>
      <c r="G26" s="108" t="s">
        <v>94</v>
      </c>
      <c r="H26" s="109" t="s">
        <v>95</v>
      </c>
      <c r="I26" s="109"/>
      <c r="J26" s="110" t="s">
        <v>96</v>
      </c>
      <c r="K26" s="108" t="s">
        <v>71</v>
      </c>
      <c r="L26" s="111">
        <v>58</v>
      </c>
      <c r="M26" s="112">
        <v>0</v>
      </c>
      <c r="N26" s="111">
        <v>10</v>
      </c>
      <c r="O26" s="112"/>
      <c r="P26" s="113">
        <f>N26*O26</f>
        <v>0</v>
      </c>
      <c r="Q26" s="114"/>
      <c r="R26" s="115">
        <f>N26*Q26</f>
        <v>0</v>
      </c>
      <c r="S26" s="114"/>
      <c r="T26" s="115">
        <f>N26*S26</f>
        <v>0</v>
      </c>
      <c r="U26" s="113">
        <v>21</v>
      </c>
      <c r="V26" s="113">
        <f>P26*(U26/100)</f>
        <v>0</v>
      </c>
      <c r="W26" s="113">
        <f>P26+V26</f>
        <v>0</v>
      </c>
      <c r="X26" s="110"/>
      <c r="Y26" s="109" t="s">
        <v>70</v>
      </c>
      <c r="Z26" s="109" t="s">
        <v>97</v>
      </c>
    </row>
    <row r="27" spans="6:26" s="106" customFormat="1" ht="12" outlineLevel="2" x14ac:dyDescent="0.2">
      <c r="F27" s="107" t="s">
        <v>175</v>
      </c>
      <c r="G27" s="108" t="s">
        <v>94</v>
      </c>
      <c r="H27" s="109" t="s">
        <v>98</v>
      </c>
      <c r="I27" s="109"/>
      <c r="J27" s="110" t="s">
        <v>99</v>
      </c>
      <c r="K27" s="108" t="s">
        <v>71</v>
      </c>
      <c r="L27" s="111">
        <v>2</v>
      </c>
      <c r="M27" s="112">
        <v>0</v>
      </c>
      <c r="N27" s="111">
        <v>1</v>
      </c>
      <c r="O27" s="112"/>
      <c r="P27" s="113">
        <f>N27*O27</f>
        <v>0</v>
      </c>
      <c r="Q27" s="114"/>
      <c r="R27" s="115">
        <f>N27*Q27</f>
        <v>0</v>
      </c>
      <c r="S27" s="114"/>
      <c r="T27" s="115">
        <f>N27*S27</f>
        <v>0</v>
      </c>
      <c r="U27" s="113">
        <v>21</v>
      </c>
      <c r="V27" s="113">
        <f>P27*(U27/100)</f>
        <v>0</v>
      </c>
      <c r="W27" s="113">
        <f>P27+V27</f>
        <v>0</v>
      </c>
      <c r="X27" s="110"/>
      <c r="Y27" s="109" t="s">
        <v>70</v>
      </c>
      <c r="Z27" s="109" t="s">
        <v>97</v>
      </c>
    </row>
    <row r="28" spans="6:26" s="106" customFormat="1" ht="12" outlineLevel="2" x14ac:dyDescent="0.2">
      <c r="F28" s="107" t="s">
        <v>176</v>
      </c>
      <c r="G28" s="108" t="s">
        <v>94</v>
      </c>
      <c r="H28" s="109" t="s">
        <v>100</v>
      </c>
      <c r="I28" s="109"/>
      <c r="J28" s="110" t="s">
        <v>153</v>
      </c>
      <c r="K28" s="108" t="s">
        <v>71</v>
      </c>
      <c r="L28" s="111">
        <v>25</v>
      </c>
      <c r="M28" s="112">
        <v>0</v>
      </c>
      <c r="N28" s="111">
        <v>28</v>
      </c>
      <c r="O28" s="112"/>
      <c r="P28" s="113">
        <f t="shared" ref="P28:P34" si="5">N28*O28</f>
        <v>0</v>
      </c>
      <c r="Q28" s="114"/>
      <c r="R28" s="115">
        <f t="shared" ref="R28:R34" si="6">N28*Q28</f>
        <v>0</v>
      </c>
      <c r="S28" s="114"/>
      <c r="T28" s="115">
        <f t="shared" ref="T28:T34" si="7">N28*S28</f>
        <v>0</v>
      </c>
      <c r="U28" s="113">
        <v>21</v>
      </c>
      <c r="V28" s="113">
        <f t="shared" ref="V28:V34" si="8">P28*(U28/100)</f>
        <v>0</v>
      </c>
      <c r="W28" s="113">
        <f t="shared" ref="W28:W34" si="9">P28+V28</f>
        <v>0</v>
      </c>
      <c r="X28" s="110"/>
      <c r="Y28" s="109" t="s">
        <v>70</v>
      </c>
      <c r="Z28" s="109" t="s">
        <v>97</v>
      </c>
    </row>
    <row r="29" spans="6:26" s="106" customFormat="1" ht="24" outlineLevel="2" x14ac:dyDescent="0.2">
      <c r="F29" s="107" t="s">
        <v>177</v>
      </c>
      <c r="G29" s="108" t="s">
        <v>94</v>
      </c>
      <c r="H29" s="109" t="s">
        <v>101</v>
      </c>
      <c r="I29" s="109"/>
      <c r="J29" s="110" t="s">
        <v>102</v>
      </c>
      <c r="K29" s="108" t="s">
        <v>71</v>
      </c>
      <c r="L29" s="111">
        <v>2</v>
      </c>
      <c r="M29" s="112">
        <v>0</v>
      </c>
      <c r="N29" s="111">
        <v>1</v>
      </c>
      <c r="O29" s="112"/>
      <c r="P29" s="113">
        <f t="shared" si="5"/>
        <v>0</v>
      </c>
      <c r="Q29" s="114"/>
      <c r="R29" s="115">
        <f t="shared" si="6"/>
        <v>0</v>
      </c>
      <c r="S29" s="114"/>
      <c r="T29" s="115">
        <f t="shared" si="7"/>
        <v>0</v>
      </c>
      <c r="U29" s="113">
        <v>21</v>
      </c>
      <c r="V29" s="113">
        <f t="shared" si="8"/>
        <v>0</v>
      </c>
      <c r="W29" s="113">
        <f t="shared" si="9"/>
        <v>0</v>
      </c>
      <c r="X29" s="110"/>
      <c r="Y29" s="109" t="s">
        <v>70</v>
      </c>
      <c r="Z29" s="109" t="s">
        <v>97</v>
      </c>
    </row>
    <row r="30" spans="6:26" s="106" customFormat="1" ht="12" outlineLevel="2" x14ac:dyDescent="0.2">
      <c r="F30" s="107" t="s">
        <v>178</v>
      </c>
      <c r="G30" s="108" t="s">
        <v>94</v>
      </c>
      <c r="H30" s="109" t="s">
        <v>103</v>
      </c>
      <c r="I30" s="109"/>
      <c r="J30" s="110" t="s">
        <v>154</v>
      </c>
      <c r="K30" s="108" t="s">
        <v>72</v>
      </c>
      <c r="L30" s="111">
        <v>561.29999999999995</v>
      </c>
      <c r="M30" s="112">
        <v>0</v>
      </c>
      <c r="N30" s="111">
        <v>150</v>
      </c>
      <c r="O30" s="112"/>
      <c r="P30" s="113">
        <f t="shared" si="5"/>
        <v>0</v>
      </c>
      <c r="Q30" s="114"/>
      <c r="R30" s="115">
        <f t="shared" si="6"/>
        <v>0</v>
      </c>
      <c r="S30" s="114"/>
      <c r="T30" s="115">
        <f t="shared" si="7"/>
        <v>0</v>
      </c>
      <c r="U30" s="113">
        <v>21</v>
      </c>
      <c r="V30" s="113">
        <f t="shared" si="8"/>
        <v>0</v>
      </c>
      <c r="W30" s="113">
        <f t="shared" si="9"/>
        <v>0</v>
      </c>
      <c r="X30" s="110"/>
      <c r="Y30" s="109" t="s">
        <v>70</v>
      </c>
      <c r="Z30" s="109" t="s">
        <v>97</v>
      </c>
    </row>
    <row r="31" spans="6:26" s="106" customFormat="1" ht="24" outlineLevel="2" x14ac:dyDescent="0.2">
      <c r="F31" s="107" t="s">
        <v>179</v>
      </c>
      <c r="G31" s="108" t="s">
        <v>94</v>
      </c>
      <c r="H31" s="109" t="s">
        <v>104</v>
      </c>
      <c r="I31" s="109"/>
      <c r="J31" s="110" t="s">
        <v>105</v>
      </c>
      <c r="K31" s="108" t="s">
        <v>72</v>
      </c>
      <c r="L31" s="111">
        <v>34.6</v>
      </c>
      <c r="M31" s="112">
        <v>0</v>
      </c>
      <c r="N31" s="111">
        <v>300</v>
      </c>
      <c r="O31" s="112"/>
      <c r="P31" s="113">
        <f t="shared" si="5"/>
        <v>0</v>
      </c>
      <c r="Q31" s="114"/>
      <c r="R31" s="115">
        <f t="shared" si="6"/>
        <v>0</v>
      </c>
      <c r="S31" s="114"/>
      <c r="T31" s="115">
        <f t="shared" si="7"/>
        <v>0</v>
      </c>
      <c r="U31" s="113">
        <v>21</v>
      </c>
      <c r="V31" s="113">
        <f t="shared" si="8"/>
        <v>0</v>
      </c>
      <c r="W31" s="113">
        <f t="shared" si="9"/>
        <v>0</v>
      </c>
      <c r="X31" s="110"/>
      <c r="Y31" s="109" t="s">
        <v>70</v>
      </c>
      <c r="Z31" s="109" t="s">
        <v>97</v>
      </c>
    </row>
    <row r="32" spans="6:26" s="106" customFormat="1" ht="12" outlineLevel="2" x14ac:dyDescent="0.2">
      <c r="F32" s="107" t="s">
        <v>180</v>
      </c>
      <c r="G32" s="108" t="s">
        <v>73</v>
      </c>
      <c r="H32" s="109" t="s">
        <v>106</v>
      </c>
      <c r="I32" s="109"/>
      <c r="J32" s="110" t="s">
        <v>107</v>
      </c>
      <c r="K32" s="108" t="s">
        <v>72</v>
      </c>
      <c r="L32" s="111">
        <v>561.29999999999995</v>
      </c>
      <c r="M32" s="112">
        <v>0</v>
      </c>
      <c r="N32" s="111">
        <v>150</v>
      </c>
      <c r="O32" s="112"/>
      <c r="P32" s="113">
        <f t="shared" si="5"/>
        <v>0</v>
      </c>
      <c r="Q32" s="114">
        <v>1.2E-4</v>
      </c>
      <c r="R32" s="115">
        <f t="shared" si="6"/>
        <v>1.8000000000000002E-2</v>
      </c>
      <c r="S32" s="114"/>
      <c r="T32" s="115">
        <f t="shared" si="7"/>
        <v>0</v>
      </c>
      <c r="U32" s="113">
        <v>21</v>
      </c>
      <c r="V32" s="113">
        <f t="shared" si="8"/>
        <v>0</v>
      </c>
      <c r="W32" s="113">
        <f t="shared" si="9"/>
        <v>0</v>
      </c>
      <c r="X32" s="110"/>
      <c r="Y32" s="109" t="s">
        <v>70</v>
      </c>
      <c r="Z32" s="109" t="s">
        <v>97</v>
      </c>
    </row>
    <row r="33" spans="6:26" s="106" customFormat="1" ht="12" outlineLevel="2" x14ac:dyDescent="0.2">
      <c r="F33" s="107" t="s">
        <v>181</v>
      </c>
      <c r="G33" s="108" t="s">
        <v>73</v>
      </c>
      <c r="H33" s="109" t="s">
        <v>108</v>
      </c>
      <c r="I33" s="109"/>
      <c r="J33" s="110" t="s">
        <v>109</v>
      </c>
      <c r="K33" s="108" t="s">
        <v>72</v>
      </c>
      <c r="L33" s="111">
        <v>34.6</v>
      </c>
      <c r="M33" s="112">
        <v>0</v>
      </c>
      <c r="N33" s="111">
        <v>300</v>
      </c>
      <c r="O33" s="112"/>
      <c r="P33" s="113">
        <f t="shared" si="5"/>
        <v>0</v>
      </c>
      <c r="Q33" s="114">
        <v>1.7000000000000001E-4</v>
      </c>
      <c r="R33" s="115">
        <f t="shared" si="6"/>
        <v>5.1000000000000004E-2</v>
      </c>
      <c r="S33" s="114"/>
      <c r="T33" s="115">
        <f t="shared" si="7"/>
        <v>0</v>
      </c>
      <c r="U33" s="113">
        <v>21</v>
      </c>
      <c r="V33" s="113">
        <f t="shared" si="8"/>
        <v>0</v>
      </c>
      <c r="W33" s="113">
        <f t="shared" si="9"/>
        <v>0</v>
      </c>
      <c r="X33" s="110"/>
      <c r="Y33" s="109" t="s">
        <v>70</v>
      </c>
      <c r="Z33" s="109" t="s">
        <v>97</v>
      </c>
    </row>
    <row r="34" spans="6:26" s="106" customFormat="1" ht="12" outlineLevel="2" x14ac:dyDescent="0.2">
      <c r="F34" s="107" t="s">
        <v>182</v>
      </c>
      <c r="G34" s="108" t="s">
        <v>58</v>
      </c>
      <c r="H34" s="109" t="s">
        <v>110</v>
      </c>
      <c r="I34" s="109"/>
      <c r="J34" s="110" t="s">
        <v>111</v>
      </c>
      <c r="K34" s="108" t="s">
        <v>72</v>
      </c>
      <c r="L34" s="111">
        <v>595.9</v>
      </c>
      <c r="M34" s="112">
        <v>0</v>
      </c>
      <c r="N34" s="111">
        <v>300</v>
      </c>
      <c r="O34" s="112"/>
      <c r="P34" s="113">
        <f t="shared" si="5"/>
        <v>0</v>
      </c>
      <c r="Q34" s="114"/>
      <c r="R34" s="115">
        <f t="shared" si="6"/>
        <v>0</v>
      </c>
      <c r="S34" s="114">
        <v>6.0000000000000001E-3</v>
      </c>
      <c r="T34" s="115">
        <f t="shared" si="7"/>
        <v>1.8</v>
      </c>
      <c r="U34" s="113">
        <v>21</v>
      </c>
      <c r="V34" s="113">
        <f t="shared" si="8"/>
        <v>0</v>
      </c>
      <c r="W34" s="113">
        <f t="shared" si="9"/>
        <v>0</v>
      </c>
      <c r="X34" s="110"/>
      <c r="Y34" s="109" t="s">
        <v>70</v>
      </c>
      <c r="Z34" s="109" t="s">
        <v>97</v>
      </c>
    </row>
    <row r="35" spans="6:26" s="116" customFormat="1" ht="18.95" customHeight="1" outlineLevel="3" x14ac:dyDescent="0.25">
      <c r="F35" s="117"/>
      <c r="G35" s="118"/>
      <c r="H35" s="118"/>
      <c r="I35" s="118"/>
      <c r="J35" s="119"/>
      <c r="K35" s="118"/>
      <c r="L35" s="120">
        <v>0</v>
      </c>
      <c r="M35" s="121"/>
      <c r="N35" s="122"/>
      <c r="O35" s="121"/>
      <c r="P35" s="123"/>
      <c r="Q35" s="124"/>
      <c r="R35" s="121"/>
      <c r="S35" s="121"/>
      <c r="T35" s="121"/>
      <c r="U35" s="125" t="s">
        <v>56</v>
      </c>
      <c r="V35" s="121"/>
      <c r="W35" s="121"/>
      <c r="X35" s="119"/>
      <c r="Y35" s="118"/>
      <c r="Z35" s="118"/>
    </row>
    <row r="36" spans="6:26" s="126" customFormat="1" ht="12.75" customHeight="1" outlineLevel="2" x14ac:dyDescent="0.25">
      <c r="F36" s="127"/>
      <c r="G36" s="128"/>
      <c r="H36" s="128"/>
      <c r="I36" s="128"/>
      <c r="J36" s="129"/>
      <c r="K36" s="128"/>
      <c r="L36" s="130"/>
      <c r="M36" s="131"/>
      <c r="N36" s="130"/>
      <c r="O36" s="131"/>
      <c r="P36" s="132"/>
      <c r="Q36" s="133"/>
      <c r="R36" s="131"/>
      <c r="S36" s="131"/>
      <c r="T36" s="131"/>
      <c r="U36" s="134" t="s">
        <v>56</v>
      </c>
      <c r="V36" s="131"/>
      <c r="W36" s="131"/>
      <c r="X36" s="131"/>
      <c r="Y36" s="128"/>
      <c r="Z36" s="128"/>
    </row>
    <row r="37" spans="6:26" s="95" customFormat="1" ht="16.5" customHeight="1" outlineLevel="1" x14ac:dyDescent="0.2">
      <c r="F37" s="96"/>
      <c r="G37" s="78"/>
      <c r="H37" s="97"/>
      <c r="I37" s="97"/>
      <c r="J37" s="98" t="s">
        <v>114</v>
      </c>
      <c r="K37" s="99"/>
      <c r="L37" s="100"/>
      <c r="M37" s="101"/>
      <c r="N37" s="100"/>
      <c r="O37" s="101"/>
      <c r="P37" s="102">
        <f>SUBTOTAL(9,P38:P41)</f>
        <v>0</v>
      </c>
      <c r="Q37" s="103"/>
      <c r="R37" s="104">
        <f>SUBTOTAL(9,R38:R41)</f>
        <v>1.5E-3</v>
      </c>
      <c r="S37" s="101"/>
      <c r="T37" s="104">
        <f>SUBTOTAL(9,T38:T41)</f>
        <v>0</v>
      </c>
      <c r="U37" s="105" t="s">
        <v>56</v>
      </c>
      <c r="V37" s="102">
        <f>SUBTOTAL(9,V38:V41)</f>
        <v>0</v>
      </c>
      <c r="W37" s="102">
        <f>SUBTOTAL(9,W38:W41)</f>
        <v>0</v>
      </c>
      <c r="Y37" s="79"/>
      <c r="Z37" s="79"/>
    </row>
    <row r="38" spans="6:26" s="106" customFormat="1" ht="12" outlineLevel="2" x14ac:dyDescent="0.2">
      <c r="F38" s="107" t="s">
        <v>183</v>
      </c>
      <c r="G38" s="108" t="s">
        <v>94</v>
      </c>
      <c r="H38" s="109" t="s">
        <v>115</v>
      </c>
      <c r="I38" s="109"/>
      <c r="J38" s="110" t="s">
        <v>116</v>
      </c>
      <c r="K38" s="108" t="s">
        <v>72</v>
      </c>
      <c r="L38" s="111">
        <v>35</v>
      </c>
      <c r="M38" s="112">
        <v>0</v>
      </c>
      <c r="N38" s="111">
        <v>50</v>
      </c>
      <c r="O38" s="112"/>
      <c r="P38" s="113">
        <f>N38*O38</f>
        <v>0</v>
      </c>
      <c r="Q38" s="114"/>
      <c r="R38" s="115">
        <f>N38*Q38</f>
        <v>0</v>
      </c>
      <c r="S38" s="114"/>
      <c r="T38" s="115">
        <f>N38*S38</f>
        <v>0</v>
      </c>
      <c r="U38" s="113">
        <v>21</v>
      </c>
      <c r="V38" s="113">
        <f>P38*(U38/100)</f>
        <v>0</v>
      </c>
      <c r="W38" s="113">
        <f>P38+V38</f>
        <v>0</v>
      </c>
      <c r="X38" s="110"/>
      <c r="Y38" s="109" t="s">
        <v>70</v>
      </c>
      <c r="Z38" s="109" t="s">
        <v>117</v>
      </c>
    </row>
    <row r="39" spans="6:26" s="106" customFormat="1" ht="12" outlineLevel="2" x14ac:dyDescent="0.2">
      <c r="F39" s="107" t="s">
        <v>184</v>
      </c>
      <c r="G39" s="108" t="s">
        <v>73</v>
      </c>
      <c r="H39" s="109" t="s">
        <v>118</v>
      </c>
      <c r="I39" s="109"/>
      <c r="J39" s="110" t="s">
        <v>119</v>
      </c>
      <c r="K39" s="108" t="s">
        <v>72</v>
      </c>
      <c r="L39" s="111">
        <v>42</v>
      </c>
      <c r="M39" s="112">
        <v>0</v>
      </c>
      <c r="N39" s="111">
        <v>50</v>
      </c>
      <c r="O39" s="112"/>
      <c r="P39" s="113">
        <f>N39*O39</f>
        <v>0</v>
      </c>
      <c r="Q39" s="114">
        <v>2.0000000000000002E-5</v>
      </c>
      <c r="R39" s="115">
        <f>N39*Q39</f>
        <v>1E-3</v>
      </c>
      <c r="S39" s="114"/>
      <c r="T39" s="115">
        <f>N39*S39</f>
        <v>0</v>
      </c>
      <c r="U39" s="113">
        <v>21</v>
      </c>
      <c r="V39" s="113">
        <f>P39*(U39/100)</f>
        <v>0</v>
      </c>
      <c r="W39" s="113">
        <f>P39+V39</f>
        <v>0</v>
      </c>
      <c r="X39" s="110"/>
      <c r="Y39" s="109" t="s">
        <v>70</v>
      </c>
      <c r="Z39" s="109" t="s">
        <v>117</v>
      </c>
    </row>
    <row r="40" spans="6:26" s="106" customFormat="1" ht="12" outlineLevel="2" x14ac:dyDescent="0.2">
      <c r="F40" s="107" t="s">
        <v>185</v>
      </c>
      <c r="G40" s="108" t="s">
        <v>73</v>
      </c>
      <c r="H40" s="109" t="s">
        <v>120</v>
      </c>
      <c r="I40" s="109"/>
      <c r="J40" s="110" t="s">
        <v>121</v>
      </c>
      <c r="K40" s="108" t="s">
        <v>72</v>
      </c>
      <c r="L40" s="111">
        <v>25</v>
      </c>
      <c r="M40" s="112">
        <v>0</v>
      </c>
      <c r="N40" s="111">
        <f>L40*(1+M40/100)</f>
        <v>25</v>
      </c>
      <c r="O40" s="112"/>
      <c r="P40" s="113">
        <f>N40*O40</f>
        <v>0</v>
      </c>
      <c r="Q40" s="114">
        <v>2.0000000000000002E-5</v>
      </c>
      <c r="R40" s="115">
        <f>N40*Q40</f>
        <v>5.0000000000000001E-4</v>
      </c>
      <c r="S40" s="114"/>
      <c r="T40" s="115">
        <f>N40*S40</f>
        <v>0</v>
      </c>
      <c r="U40" s="113">
        <v>21</v>
      </c>
      <c r="V40" s="113">
        <f>P40*(U40/100)</f>
        <v>0</v>
      </c>
      <c r="W40" s="113">
        <f>P40+V40</f>
        <v>0</v>
      </c>
      <c r="X40" s="110"/>
      <c r="Y40" s="109" t="s">
        <v>70</v>
      </c>
      <c r="Z40" s="109" t="s">
        <v>117</v>
      </c>
    </row>
    <row r="41" spans="6:26" s="126" customFormat="1" ht="12.75" customHeight="1" outlineLevel="2" x14ac:dyDescent="0.25">
      <c r="F41" s="127"/>
      <c r="G41" s="128"/>
      <c r="H41" s="128"/>
      <c r="I41" s="128"/>
      <c r="J41" s="129"/>
      <c r="K41" s="128"/>
      <c r="L41" s="130"/>
      <c r="M41" s="131"/>
      <c r="N41" s="130"/>
      <c r="O41" s="131"/>
      <c r="P41" s="132"/>
      <c r="Q41" s="133"/>
      <c r="R41" s="131"/>
      <c r="S41" s="131"/>
      <c r="T41" s="131"/>
      <c r="U41" s="134" t="s">
        <v>56</v>
      </c>
      <c r="V41" s="131"/>
      <c r="W41" s="131"/>
      <c r="X41" s="131"/>
      <c r="Y41" s="128"/>
      <c r="Z41" s="128"/>
    </row>
    <row r="42" spans="6:26" s="95" customFormat="1" ht="16.5" customHeight="1" outlineLevel="1" x14ac:dyDescent="0.2">
      <c r="F42" s="96"/>
      <c r="G42" s="78"/>
      <c r="H42" s="97"/>
      <c r="I42" s="97"/>
      <c r="J42" s="98" t="s">
        <v>122</v>
      </c>
      <c r="K42" s="99"/>
      <c r="L42" s="100"/>
      <c r="M42" s="101"/>
      <c r="N42" s="100"/>
      <c r="O42" s="101"/>
      <c r="P42" s="102">
        <f>SUBTOTAL(9,P43:P50)</f>
        <v>0</v>
      </c>
      <c r="Q42" s="103"/>
      <c r="R42" s="104">
        <f>SUBTOTAL(9,R43:R50)</f>
        <v>8.0000000000000002E-3</v>
      </c>
      <c r="S42" s="101"/>
      <c r="T42" s="104">
        <f>SUBTOTAL(9,T43:T50)</f>
        <v>0</v>
      </c>
      <c r="U42" s="105" t="s">
        <v>56</v>
      </c>
      <c r="V42" s="102">
        <f>SUBTOTAL(9,V43:V50)</f>
        <v>0</v>
      </c>
      <c r="W42" s="102">
        <f>SUBTOTAL(9,W43:W50)</f>
        <v>0</v>
      </c>
      <c r="Y42" s="79"/>
      <c r="Z42" s="79"/>
    </row>
    <row r="43" spans="6:26" s="106" customFormat="1" ht="12" outlineLevel="2" x14ac:dyDescent="0.2">
      <c r="F43" s="107" t="s">
        <v>186</v>
      </c>
      <c r="G43" s="108" t="s">
        <v>74</v>
      </c>
      <c r="H43" s="109" t="s">
        <v>123</v>
      </c>
      <c r="I43" s="109"/>
      <c r="J43" s="110" t="s">
        <v>124</v>
      </c>
      <c r="K43" s="108" t="s">
        <v>9</v>
      </c>
      <c r="L43" s="111">
        <v>1</v>
      </c>
      <c r="M43" s="112">
        <v>0</v>
      </c>
      <c r="N43" s="111">
        <f>L43*(1+M43/100)</f>
        <v>1</v>
      </c>
      <c r="O43" s="112"/>
      <c r="P43" s="113">
        <f>N43*O43</f>
        <v>0</v>
      </c>
      <c r="Q43" s="114"/>
      <c r="R43" s="115">
        <f>N43*Q43</f>
        <v>0</v>
      </c>
      <c r="S43" s="114"/>
      <c r="T43" s="115">
        <f>N43*S43</f>
        <v>0</v>
      </c>
      <c r="U43" s="113">
        <v>21</v>
      </c>
      <c r="V43" s="113">
        <f>P43*(U43/100)</f>
        <v>0</v>
      </c>
      <c r="W43" s="113">
        <f>P43+V43</f>
        <v>0</v>
      </c>
      <c r="X43" s="110"/>
      <c r="Y43" s="109" t="s">
        <v>70</v>
      </c>
      <c r="Z43" s="109" t="s">
        <v>125</v>
      </c>
    </row>
    <row r="44" spans="6:26" s="106" customFormat="1" ht="12" outlineLevel="2" x14ac:dyDescent="0.2">
      <c r="F44" s="107" t="s">
        <v>187</v>
      </c>
      <c r="G44" s="108" t="s">
        <v>94</v>
      </c>
      <c r="H44" s="109" t="s">
        <v>126</v>
      </c>
      <c r="I44" s="109"/>
      <c r="J44" s="110" t="s">
        <v>193</v>
      </c>
      <c r="K44" s="108" t="s">
        <v>71</v>
      </c>
      <c r="L44" s="111">
        <v>1</v>
      </c>
      <c r="M44" s="112">
        <v>0</v>
      </c>
      <c r="N44" s="111">
        <v>2</v>
      </c>
      <c r="O44" s="112"/>
      <c r="P44" s="113">
        <f>N44*O44</f>
        <v>0</v>
      </c>
      <c r="Q44" s="114"/>
      <c r="R44" s="115">
        <f>N44*Q44</f>
        <v>0</v>
      </c>
      <c r="S44" s="114"/>
      <c r="T44" s="115">
        <f>N44*S44</f>
        <v>0</v>
      </c>
      <c r="U44" s="113">
        <v>21</v>
      </c>
      <c r="V44" s="113">
        <f>P44*(U44/100)</f>
        <v>0</v>
      </c>
      <c r="W44" s="113">
        <f>P44+V44</f>
        <v>0</v>
      </c>
      <c r="X44" s="110"/>
      <c r="Y44" s="109" t="s">
        <v>70</v>
      </c>
      <c r="Z44" s="109" t="s">
        <v>125</v>
      </c>
    </row>
    <row r="45" spans="6:26" s="106" customFormat="1" ht="12" outlineLevel="2" x14ac:dyDescent="0.2">
      <c r="F45" s="107" t="s">
        <v>188</v>
      </c>
      <c r="G45" s="108" t="s">
        <v>74</v>
      </c>
      <c r="H45" s="109" t="s">
        <v>127</v>
      </c>
      <c r="I45" s="109"/>
      <c r="J45" s="110" t="s">
        <v>156</v>
      </c>
      <c r="K45" s="108" t="s">
        <v>71</v>
      </c>
      <c r="L45" s="111">
        <v>1</v>
      </c>
      <c r="M45" s="112">
        <v>0</v>
      </c>
      <c r="N45" s="111">
        <v>2</v>
      </c>
      <c r="O45" s="112"/>
      <c r="P45" s="113">
        <f>N45*O45</f>
        <v>0</v>
      </c>
      <c r="Q45" s="114"/>
      <c r="R45" s="115">
        <f>N45*Q45</f>
        <v>0</v>
      </c>
      <c r="S45" s="114"/>
      <c r="T45" s="115">
        <f>N45*S45</f>
        <v>0</v>
      </c>
      <c r="U45" s="113">
        <v>21</v>
      </c>
      <c r="V45" s="113">
        <f>P45*(U45/100)</f>
        <v>0</v>
      </c>
      <c r="W45" s="113">
        <f>P45+V45</f>
        <v>0</v>
      </c>
      <c r="X45" s="110"/>
      <c r="Y45" s="109" t="s">
        <v>70</v>
      </c>
      <c r="Z45" s="109" t="s">
        <v>125</v>
      </c>
    </row>
    <row r="46" spans="6:26" s="106" customFormat="1" ht="12" outlineLevel="2" x14ac:dyDescent="0.2">
      <c r="F46" s="107" t="s">
        <v>189</v>
      </c>
      <c r="G46" s="108" t="s">
        <v>74</v>
      </c>
      <c r="H46" s="109" t="s">
        <v>127</v>
      </c>
      <c r="I46" s="109"/>
      <c r="J46" s="110" t="s">
        <v>155</v>
      </c>
      <c r="K46" s="108" t="s">
        <v>71</v>
      </c>
      <c r="L46" s="111">
        <v>1</v>
      </c>
      <c r="M46" s="112">
        <v>0</v>
      </c>
      <c r="N46" s="111">
        <v>1</v>
      </c>
      <c r="O46" s="112"/>
      <c r="P46" s="113">
        <f>N46*O46</f>
        <v>0</v>
      </c>
      <c r="Q46" s="114"/>
      <c r="R46" s="115">
        <f>N46*Q46</f>
        <v>0</v>
      </c>
      <c r="S46" s="114"/>
      <c r="T46" s="115">
        <f>N46*S46</f>
        <v>0</v>
      </c>
      <c r="U46" s="113">
        <v>21</v>
      </c>
      <c r="V46" s="113">
        <f>P46*(U46/100)</f>
        <v>0</v>
      </c>
      <c r="W46" s="113">
        <f>P46+V46</f>
        <v>0</v>
      </c>
      <c r="X46" s="110"/>
      <c r="Y46" s="109"/>
      <c r="Z46" s="109"/>
    </row>
    <row r="47" spans="6:26" s="106" customFormat="1" ht="12" outlineLevel="2" x14ac:dyDescent="0.2">
      <c r="F47" s="107" t="s">
        <v>190</v>
      </c>
      <c r="G47" s="108" t="s">
        <v>94</v>
      </c>
      <c r="H47" s="109" t="s">
        <v>128</v>
      </c>
      <c r="I47" s="109"/>
      <c r="J47" s="110" t="s">
        <v>129</v>
      </c>
      <c r="K47" s="108" t="s">
        <v>72</v>
      </c>
      <c r="L47" s="111">
        <v>316.79999999999995</v>
      </c>
      <c r="M47" s="112">
        <v>0</v>
      </c>
      <c r="N47" s="111">
        <v>75</v>
      </c>
      <c r="O47" s="112"/>
      <c r="P47" s="113">
        <f>N47*O47</f>
        <v>0</v>
      </c>
      <c r="Q47" s="114"/>
      <c r="R47" s="115">
        <f>N47*Q47</f>
        <v>0</v>
      </c>
      <c r="S47" s="114"/>
      <c r="T47" s="115">
        <f>N47*S47</f>
        <v>0</v>
      </c>
      <c r="U47" s="113">
        <v>21</v>
      </c>
      <c r="V47" s="113">
        <f>P47*(U47/100)</f>
        <v>0</v>
      </c>
      <c r="W47" s="113">
        <f>P47+V47</f>
        <v>0</v>
      </c>
      <c r="X47" s="110"/>
      <c r="Y47" s="109" t="s">
        <v>70</v>
      </c>
      <c r="Z47" s="109" t="s">
        <v>125</v>
      </c>
    </row>
    <row r="48" spans="6:26" s="106" customFormat="1" ht="12" outlineLevel="2" x14ac:dyDescent="0.2">
      <c r="F48" s="107" t="s">
        <v>191</v>
      </c>
      <c r="G48" s="108" t="s">
        <v>94</v>
      </c>
      <c r="H48" s="109" t="s">
        <v>130</v>
      </c>
      <c r="I48" s="109"/>
      <c r="J48" s="110" t="s">
        <v>131</v>
      </c>
      <c r="K48" s="108" t="s">
        <v>72</v>
      </c>
      <c r="L48" s="111">
        <v>316.8</v>
      </c>
      <c r="M48" s="112">
        <v>0</v>
      </c>
      <c r="N48" s="111">
        <v>50</v>
      </c>
      <c r="O48" s="112"/>
      <c r="P48" s="113">
        <f t="shared" ref="P48:P49" si="10">N48*O48</f>
        <v>0</v>
      </c>
      <c r="Q48" s="114">
        <v>1.6000000000000001E-4</v>
      </c>
      <c r="R48" s="115">
        <f t="shared" ref="R48:R49" si="11">N48*Q48</f>
        <v>8.0000000000000002E-3</v>
      </c>
      <c r="S48" s="114"/>
      <c r="T48" s="115">
        <f t="shared" ref="T48:T49" si="12">N48*S48</f>
        <v>0</v>
      </c>
      <c r="U48" s="113">
        <v>21</v>
      </c>
      <c r="V48" s="113">
        <f t="shared" ref="V48:V49" si="13">P48*(U48/100)</f>
        <v>0</v>
      </c>
      <c r="W48" s="113">
        <f t="shared" ref="W48:W49" si="14">P48+V48</f>
        <v>0</v>
      </c>
      <c r="X48" s="110"/>
      <c r="Y48" s="109" t="s">
        <v>70</v>
      </c>
      <c r="Z48" s="109" t="s">
        <v>125</v>
      </c>
    </row>
    <row r="49" spans="6:26" s="106" customFormat="1" ht="24" outlineLevel="2" x14ac:dyDescent="0.2">
      <c r="F49" s="107" t="s">
        <v>192</v>
      </c>
      <c r="G49" s="108" t="s">
        <v>94</v>
      </c>
      <c r="H49" s="109" t="s">
        <v>132</v>
      </c>
      <c r="I49" s="109"/>
      <c r="J49" s="110" t="s">
        <v>133</v>
      </c>
      <c r="K49" s="108" t="s">
        <v>71</v>
      </c>
      <c r="L49" s="111">
        <v>1</v>
      </c>
      <c r="M49" s="112">
        <v>0</v>
      </c>
      <c r="N49" s="111">
        <f t="shared" ref="N49" si="15">L49*(1+M49/100)</f>
        <v>1</v>
      </c>
      <c r="O49" s="112"/>
      <c r="P49" s="113">
        <f t="shared" si="10"/>
        <v>0</v>
      </c>
      <c r="Q49" s="114"/>
      <c r="R49" s="115">
        <f t="shared" si="11"/>
        <v>0</v>
      </c>
      <c r="S49" s="114"/>
      <c r="T49" s="115">
        <f t="shared" si="12"/>
        <v>0</v>
      </c>
      <c r="U49" s="113">
        <v>21</v>
      </c>
      <c r="V49" s="113">
        <f t="shared" si="13"/>
        <v>0</v>
      </c>
      <c r="W49" s="113">
        <f t="shared" si="14"/>
        <v>0</v>
      </c>
      <c r="X49" s="110"/>
      <c r="Y49" s="109" t="s">
        <v>70</v>
      </c>
      <c r="Z49" s="109" t="s">
        <v>125</v>
      </c>
    </row>
    <row r="50" spans="6:26" s="126" customFormat="1" ht="12.75" customHeight="1" outlineLevel="2" x14ac:dyDescent="0.25">
      <c r="F50" s="127"/>
      <c r="G50" s="128"/>
      <c r="H50" s="128"/>
      <c r="I50" s="128"/>
      <c r="J50" s="129"/>
      <c r="K50" s="128"/>
      <c r="L50" s="130"/>
      <c r="M50" s="131"/>
      <c r="N50" s="130"/>
      <c r="O50" s="131"/>
      <c r="P50" s="132"/>
      <c r="Q50" s="133"/>
      <c r="R50" s="131"/>
      <c r="S50" s="131"/>
      <c r="T50" s="131"/>
      <c r="U50" s="134" t="s">
        <v>56</v>
      </c>
      <c r="V50" s="131"/>
      <c r="W50" s="131"/>
      <c r="X50" s="131"/>
      <c r="Y50" s="128"/>
      <c r="Z50" s="128"/>
    </row>
    <row r="51" spans="6:26" s="126" customFormat="1" ht="12.75" customHeight="1" outlineLevel="2" x14ac:dyDescent="0.25">
      <c r="F51" s="127"/>
      <c r="G51" s="128"/>
      <c r="H51" s="128"/>
      <c r="I51" s="128"/>
      <c r="J51" s="129"/>
      <c r="K51" s="128"/>
      <c r="L51" s="130"/>
      <c r="M51" s="131"/>
      <c r="N51" s="130"/>
      <c r="O51" s="131"/>
      <c r="P51" s="132"/>
      <c r="Q51" s="133"/>
      <c r="R51" s="131"/>
      <c r="S51" s="131"/>
      <c r="T51" s="131"/>
      <c r="U51" s="134" t="s">
        <v>56</v>
      </c>
      <c r="V51" s="131"/>
      <c r="W51" s="131"/>
      <c r="X51" s="131"/>
      <c r="Y51" s="128"/>
      <c r="Z51" s="128"/>
    </row>
    <row r="52" spans="6:26" s="95" customFormat="1" ht="16.5" customHeight="1" outlineLevel="1" x14ac:dyDescent="0.2">
      <c r="F52" s="96"/>
      <c r="G52" s="78"/>
      <c r="H52" s="97"/>
      <c r="I52" s="97"/>
      <c r="J52" s="98" t="s">
        <v>134</v>
      </c>
      <c r="K52" s="99"/>
      <c r="L52" s="100"/>
      <c r="M52" s="101"/>
      <c r="N52" s="100"/>
      <c r="O52" s="101"/>
      <c r="P52" s="102">
        <f>SUBTOTAL(9,P53:P58)</f>
        <v>0</v>
      </c>
      <c r="Q52" s="103"/>
      <c r="R52" s="104">
        <f>SUBTOTAL(9,R53:R58)</f>
        <v>1.6250000000000002</v>
      </c>
      <c r="S52" s="101"/>
      <c r="T52" s="104">
        <f>SUBTOTAL(9,T53:T58)</f>
        <v>0</v>
      </c>
      <c r="U52" s="105" t="s">
        <v>56</v>
      </c>
      <c r="V52" s="102">
        <f>SUBTOTAL(9,V53:V58)</f>
        <v>0</v>
      </c>
      <c r="W52" s="102">
        <f>SUBTOTAL(9,W53:W58)</f>
        <v>0</v>
      </c>
      <c r="Y52" s="79"/>
      <c r="Z52" s="79"/>
    </row>
    <row r="53" spans="6:26" s="106" customFormat="1" ht="24" outlineLevel="2" x14ac:dyDescent="0.2">
      <c r="F53" s="107" t="s">
        <v>194</v>
      </c>
      <c r="G53" s="108" t="s">
        <v>58</v>
      </c>
      <c r="H53" s="109" t="s">
        <v>135</v>
      </c>
      <c r="I53" s="109"/>
      <c r="J53" s="110" t="s">
        <v>157</v>
      </c>
      <c r="K53" s="108" t="s">
        <v>17</v>
      </c>
      <c r="L53" s="111">
        <v>164.75</v>
      </c>
      <c r="M53" s="112">
        <v>10</v>
      </c>
      <c r="N53" s="111">
        <v>100</v>
      </c>
      <c r="O53" s="112"/>
      <c r="P53" s="113">
        <f>N53*O53</f>
        <v>0</v>
      </c>
      <c r="Q53" s="114">
        <v>1.6150000000000001E-2</v>
      </c>
      <c r="R53" s="115">
        <f>N53*Q53</f>
        <v>1.6150000000000002</v>
      </c>
      <c r="S53" s="114"/>
      <c r="T53" s="115">
        <f>N53*S53</f>
        <v>0</v>
      </c>
      <c r="U53" s="113">
        <v>21</v>
      </c>
      <c r="V53" s="113">
        <f>P53*(U53/100)</f>
        <v>0</v>
      </c>
      <c r="W53" s="113">
        <f>P53+V53</f>
        <v>0</v>
      </c>
      <c r="X53" s="110"/>
      <c r="Y53" s="109" t="s">
        <v>70</v>
      </c>
      <c r="Z53" s="109" t="s">
        <v>136</v>
      </c>
    </row>
    <row r="54" spans="6:26" s="106" customFormat="1" ht="12" outlineLevel="2" x14ac:dyDescent="0.2">
      <c r="F54" s="107" t="s">
        <v>195</v>
      </c>
      <c r="G54" s="108" t="s">
        <v>58</v>
      </c>
      <c r="H54" s="109" t="s">
        <v>137</v>
      </c>
      <c r="I54" s="109"/>
      <c r="J54" s="110" t="s">
        <v>138</v>
      </c>
      <c r="K54" s="108" t="s">
        <v>17</v>
      </c>
      <c r="L54" s="111">
        <v>361.20400000000001</v>
      </c>
      <c r="M54" s="112">
        <v>0</v>
      </c>
      <c r="N54" s="111">
        <v>100</v>
      </c>
      <c r="O54" s="112"/>
      <c r="P54" s="113">
        <f>N54*O54</f>
        <v>0</v>
      </c>
      <c r="Q54" s="114">
        <v>1E-4</v>
      </c>
      <c r="R54" s="115">
        <f>N54*Q54</f>
        <v>0.01</v>
      </c>
      <c r="S54" s="114"/>
      <c r="T54" s="115">
        <f>N54*S54</f>
        <v>0</v>
      </c>
      <c r="U54" s="113">
        <v>21</v>
      </c>
      <c r="V54" s="113">
        <f>P54*(U54/100)</f>
        <v>0</v>
      </c>
      <c r="W54" s="113">
        <f>P54+V54</f>
        <v>0</v>
      </c>
      <c r="X54" s="110"/>
      <c r="Y54" s="109" t="s">
        <v>70</v>
      </c>
      <c r="Z54" s="109" t="s">
        <v>136</v>
      </c>
    </row>
    <row r="55" spans="6:26" s="106" customFormat="1" ht="24" outlineLevel="2" x14ac:dyDescent="0.2">
      <c r="F55" s="107" t="s">
        <v>196</v>
      </c>
      <c r="G55" s="108" t="s">
        <v>58</v>
      </c>
      <c r="H55" s="109" t="s">
        <v>139</v>
      </c>
      <c r="I55" s="109"/>
      <c r="J55" s="110" t="s">
        <v>140</v>
      </c>
      <c r="K55" s="108" t="s">
        <v>112</v>
      </c>
      <c r="L55" s="111">
        <v>1.52</v>
      </c>
      <c r="M55" s="112">
        <v>0</v>
      </c>
      <c r="N55" s="111">
        <v>0.5</v>
      </c>
      <c r="O55" s="112"/>
      <c r="P55" s="113">
        <f>N55*O55</f>
        <v>0</v>
      </c>
      <c r="Q55" s="114"/>
      <c r="R55" s="115">
        <f>N55*Q55</f>
        <v>0</v>
      </c>
      <c r="S55" s="114"/>
      <c r="T55" s="115">
        <f>N55*S55</f>
        <v>0</v>
      </c>
      <c r="U55" s="113">
        <v>21</v>
      </c>
      <c r="V55" s="113">
        <f>P55*(U55/100)</f>
        <v>0</v>
      </c>
      <c r="W55" s="113">
        <f>P55+V55</f>
        <v>0</v>
      </c>
      <c r="X55" s="110"/>
      <c r="Y55" s="109" t="s">
        <v>70</v>
      </c>
      <c r="Z55" s="109" t="s">
        <v>136</v>
      </c>
    </row>
    <row r="56" spans="6:26" s="106" customFormat="1" ht="12" outlineLevel="2" x14ac:dyDescent="0.2">
      <c r="F56" s="145"/>
      <c r="G56" s="146"/>
      <c r="H56" s="147"/>
      <c r="I56" s="147"/>
      <c r="J56" s="148"/>
      <c r="K56" s="146"/>
      <c r="L56" s="149"/>
      <c r="M56" s="150"/>
      <c r="N56" s="149"/>
      <c r="O56" s="150"/>
      <c r="P56" s="151"/>
      <c r="Q56" s="152"/>
      <c r="R56" s="153"/>
      <c r="S56" s="152"/>
      <c r="T56" s="153"/>
      <c r="U56" s="151"/>
      <c r="V56" s="151"/>
      <c r="W56" s="151"/>
      <c r="X56" s="148"/>
      <c r="Y56" s="147"/>
      <c r="Z56" s="147"/>
    </row>
    <row r="57" spans="6:26" s="106" customFormat="1" ht="16.5" customHeight="1" outlineLevel="2" x14ac:dyDescent="0.2">
      <c r="F57" s="145"/>
      <c r="G57" s="146"/>
      <c r="H57" s="147"/>
      <c r="I57" s="147"/>
      <c r="J57" s="98" t="s">
        <v>206</v>
      </c>
      <c r="K57" s="99"/>
      <c r="L57" s="100"/>
      <c r="M57" s="101"/>
      <c r="N57" s="100"/>
      <c r="O57" s="101"/>
      <c r="P57" s="102">
        <f>SUBTOTAL(9,P58:P59)</f>
        <v>0</v>
      </c>
      <c r="Q57" s="103"/>
      <c r="R57" s="104">
        <f>SUBTOTAL(9,R58:R63)</f>
        <v>0.14399999999999999</v>
      </c>
      <c r="S57" s="101"/>
      <c r="T57" s="104">
        <f>SUBTOTAL(9,T58:T63)</f>
        <v>0</v>
      </c>
      <c r="U57" s="105" t="s">
        <v>56</v>
      </c>
      <c r="V57" s="102">
        <f>SUBTOTAL(9,V58:V59)</f>
        <v>0</v>
      </c>
      <c r="W57" s="102">
        <f>SUBTOTAL(9,W58:W59)</f>
        <v>0</v>
      </c>
      <c r="X57" s="148"/>
      <c r="Y57" s="147"/>
      <c r="Z57" s="147"/>
    </row>
    <row r="58" spans="6:26" s="126" customFormat="1" ht="15.75" customHeight="1" outlineLevel="2" x14ac:dyDescent="0.25">
      <c r="F58" s="107" t="s">
        <v>197</v>
      </c>
      <c r="G58" s="128"/>
      <c r="H58" s="128"/>
      <c r="I58" s="128"/>
      <c r="J58" s="110" t="s">
        <v>208</v>
      </c>
      <c r="K58" s="108" t="s">
        <v>17</v>
      </c>
      <c r="L58" s="130"/>
      <c r="M58" s="131"/>
      <c r="N58" s="111">
        <v>95</v>
      </c>
      <c r="O58" s="112"/>
      <c r="P58" s="113">
        <f>N58*O58</f>
        <v>0</v>
      </c>
      <c r="Q58" s="133"/>
      <c r="R58" s="131"/>
      <c r="S58" s="131"/>
      <c r="T58" s="131"/>
      <c r="U58" s="113">
        <v>21</v>
      </c>
      <c r="V58" s="113">
        <f>P58*(U58/100)</f>
        <v>0</v>
      </c>
      <c r="W58" s="113">
        <f>P58+V58</f>
        <v>0</v>
      </c>
      <c r="X58" s="131"/>
      <c r="Y58" s="128"/>
      <c r="Z58" s="128"/>
    </row>
    <row r="59" spans="6:26" s="126" customFormat="1" ht="12.75" customHeight="1" outlineLevel="2" x14ac:dyDescent="0.25">
      <c r="F59" s="127"/>
      <c r="G59" s="128"/>
      <c r="H59" s="128"/>
      <c r="I59" s="128"/>
      <c r="J59" s="129"/>
      <c r="K59" s="128"/>
      <c r="L59" s="130"/>
      <c r="M59" s="131"/>
      <c r="N59" s="130"/>
      <c r="O59" s="131"/>
      <c r="P59" s="132"/>
      <c r="Q59" s="133"/>
      <c r="R59" s="131"/>
      <c r="S59" s="131"/>
      <c r="T59" s="131"/>
      <c r="U59" s="134" t="s">
        <v>56</v>
      </c>
      <c r="V59" s="131"/>
      <c r="W59" s="131"/>
      <c r="X59" s="131"/>
      <c r="Y59" s="128"/>
      <c r="Z59" s="128"/>
    </row>
    <row r="60" spans="6:26" s="95" customFormat="1" ht="16.5" customHeight="1" outlineLevel="1" x14ac:dyDescent="0.2">
      <c r="F60" s="96"/>
      <c r="G60" s="78"/>
      <c r="H60" s="97"/>
      <c r="I60" s="97"/>
      <c r="J60" s="98" t="s">
        <v>141</v>
      </c>
      <c r="K60" s="99"/>
      <c r="L60" s="100"/>
      <c r="M60" s="101"/>
      <c r="N60" s="100"/>
      <c r="O60" s="101"/>
      <c r="P60" s="102">
        <f>SUBTOTAL(9,P61:P67)</f>
        <v>0</v>
      </c>
      <c r="Q60" s="103"/>
      <c r="R60" s="104">
        <f>SUBTOTAL(9,R61:R67)</f>
        <v>0.14399999999999999</v>
      </c>
      <c r="S60" s="101"/>
      <c r="T60" s="104">
        <f>SUBTOTAL(9,T61:T67)</f>
        <v>0</v>
      </c>
      <c r="U60" s="105" t="s">
        <v>56</v>
      </c>
      <c r="V60" s="102">
        <f>SUBTOTAL(9,V61:V67)</f>
        <v>0</v>
      </c>
      <c r="W60" s="102">
        <f>SUBTOTAL(9,W61:W67)</f>
        <v>0</v>
      </c>
      <c r="Y60" s="79"/>
      <c r="Z60" s="79"/>
    </row>
    <row r="61" spans="6:26" s="106" customFormat="1" ht="24" outlineLevel="2" x14ac:dyDescent="0.2">
      <c r="F61" s="107" t="s">
        <v>198</v>
      </c>
      <c r="G61" s="108" t="s">
        <v>58</v>
      </c>
      <c r="H61" s="109" t="s">
        <v>142</v>
      </c>
      <c r="I61" s="109"/>
      <c r="J61" s="110" t="s">
        <v>143</v>
      </c>
      <c r="K61" s="108" t="s">
        <v>17</v>
      </c>
      <c r="L61" s="111">
        <v>387.90699999999998</v>
      </c>
      <c r="M61" s="112">
        <v>0</v>
      </c>
      <c r="N61" s="111">
        <v>200</v>
      </c>
      <c r="O61" s="112"/>
      <c r="P61" s="113">
        <f>N61*O61</f>
        <v>0</v>
      </c>
      <c r="Q61" s="114">
        <v>2.0000000000000001E-4</v>
      </c>
      <c r="R61" s="115">
        <f>N61*Q61</f>
        <v>0.04</v>
      </c>
      <c r="S61" s="114"/>
      <c r="T61" s="115">
        <f>N61*S61</f>
        <v>0</v>
      </c>
      <c r="U61" s="113">
        <v>21</v>
      </c>
      <c r="V61" s="113">
        <f>P61*(U61/100)</f>
        <v>0</v>
      </c>
      <c r="W61" s="113">
        <f>P61+V61</f>
        <v>0</v>
      </c>
      <c r="X61" s="110"/>
      <c r="Y61" s="109" t="s">
        <v>70</v>
      </c>
      <c r="Z61" s="109" t="s">
        <v>144</v>
      </c>
    </row>
    <row r="62" spans="6:26" s="106" customFormat="1" ht="24" outlineLevel="2" x14ac:dyDescent="0.2">
      <c r="F62" s="107" t="s">
        <v>199</v>
      </c>
      <c r="G62" s="108" t="s">
        <v>58</v>
      </c>
      <c r="H62" s="109" t="s">
        <v>145</v>
      </c>
      <c r="I62" s="109"/>
      <c r="J62" s="110" t="s">
        <v>146</v>
      </c>
      <c r="K62" s="108" t="s">
        <v>17</v>
      </c>
      <c r="L62" s="111">
        <v>749.11099999999999</v>
      </c>
      <c r="M62" s="112">
        <v>0</v>
      </c>
      <c r="N62" s="111">
        <v>400</v>
      </c>
      <c r="O62" s="112"/>
      <c r="P62" s="113">
        <f>N62*O62</f>
        <v>0</v>
      </c>
      <c r="Q62" s="114">
        <v>2.5999999999999998E-4</v>
      </c>
      <c r="R62" s="115">
        <f>N62*Q62</f>
        <v>0.104</v>
      </c>
      <c r="S62" s="114"/>
      <c r="T62" s="115">
        <f>N62*S62</f>
        <v>0</v>
      </c>
      <c r="U62" s="113">
        <v>21</v>
      </c>
      <c r="V62" s="113">
        <f>P62*(U62/100)</f>
        <v>0</v>
      </c>
      <c r="W62" s="113">
        <f>P62+V62</f>
        <v>0</v>
      </c>
      <c r="X62" s="110"/>
      <c r="Y62" s="109" t="s">
        <v>70</v>
      </c>
      <c r="Z62" s="109" t="s">
        <v>144</v>
      </c>
    </row>
    <row r="63" spans="6:26" s="116" customFormat="1" ht="11.25" outlineLevel="3" x14ac:dyDescent="0.25">
      <c r="F63" s="117"/>
      <c r="G63" s="118"/>
      <c r="H63" s="118"/>
      <c r="I63" s="118"/>
      <c r="J63" s="119" t="s">
        <v>158</v>
      </c>
      <c r="K63" s="118"/>
      <c r="L63" s="120">
        <v>361.20400000000001</v>
      </c>
      <c r="M63" s="121"/>
      <c r="N63" s="122"/>
      <c r="O63" s="121"/>
      <c r="P63" s="123"/>
      <c r="Q63" s="124"/>
      <c r="R63" s="121"/>
      <c r="S63" s="121"/>
      <c r="T63" s="121"/>
      <c r="U63" s="125" t="s">
        <v>56</v>
      </c>
      <c r="V63" s="121"/>
      <c r="W63" s="121"/>
      <c r="X63" s="119"/>
      <c r="Y63" s="118"/>
      <c r="Z63" s="118"/>
    </row>
    <row r="64" spans="6:26" s="116" customFormat="1" ht="11.25" outlineLevel="3" x14ac:dyDescent="0.25">
      <c r="F64" s="117"/>
      <c r="G64" s="118"/>
      <c r="H64" s="118"/>
      <c r="I64" s="118"/>
      <c r="J64" s="119" t="s">
        <v>159</v>
      </c>
      <c r="K64" s="118"/>
      <c r="L64" s="120">
        <v>387.90699999999998</v>
      </c>
      <c r="M64" s="121"/>
      <c r="N64" s="122"/>
      <c r="O64" s="121"/>
      <c r="P64" s="123"/>
      <c r="Q64" s="124"/>
      <c r="R64" s="121"/>
      <c r="S64" s="121"/>
      <c r="T64" s="121"/>
      <c r="U64" s="125" t="s">
        <v>56</v>
      </c>
      <c r="V64" s="121"/>
      <c r="W64" s="121"/>
      <c r="X64" s="119"/>
      <c r="Y64" s="118"/>
      <c r="Z64" s="118"/>
    </row>
    <row r="65" spans="6:26" s="106" customFormat="1" ht="12" outlineLevel="2" x14ac:dyDescent="0.2">
      <c r="F65" s="107" t="s">
        <v>200</v>
      </c>
      <c r="G65" s="108" t="s">
        <v>58</v>
      </c>
      <c r="H65" s="109" t="s">
        <v>147</v>
      </c>
      <c r="I65" s="109"/>
      <c r="J65" s="110" t="s">
        <v>148</v>
      </c>
      <c r="K65" s="108" t="s">
        <v>17</v>
      </c>
      <c r="L65" s="111">
        <v>279.60000000000002</v>
      </c>
      <c r="M65" s="112">
        <v>0</v>
      </c>
      <c r="N65" s="111">
        <v>95</v>
      </c>
      <c r="O65" s="112"/>
      <c r="P65" s="113">
        <f>N65*O65</f>
        <v>0</v>
      </c>
      <c r="Q65" s="114"/>
      <c r="R65" s="115">
        <f>N65*Q65</f>
        <v>0</v>
      </c>
      <c r="S65" s="114"/>
      <c r="T65" s="115">
        <f>N65*S65</f>
        <v>0</v>
      </c>
      <c r="U65" s="113">
        <v>21</v>
      </c>
      <c r="V65" s="113">
        <f>P65*(U65/100)</f>
        <v>0</v>
      </c>
      <c r="W65" s="113">
        <f>P65+V65</f>
        <v>0</v>
      </c>
      <c r="X65" s="110"/>
      <c r="Y65" s="109" t="s">
        <v>70</v>
      </c>
      <c r="Z65" s="109" t="s">
        <v>144</v>
      </c>
    </row>
    <row r="66" spans="6:26" s="106" customFormat="1" ht="24" outlineLevel="2" x14ac:dyDescent="0.2">
      <c r="F66" s="107" t="s">
        <v>207</v>
      </c>
      <c r="G66" s="108" t="s">
        <v>58</v>
      </c>
      <c r="H66" s="109" t="s">
        <v>149</v>
      </c>
      <c r="I66" s="109"/>
      <c r="J66" s="110" t="s">
        <v>150</v>
      </c>
      <c r="K66" s="108" t="s">
        <v>17</v>
      </c>
      <c r="L66" s="111">
        <v>63.81</v>
      </c>
      <c r="M66" s="112">
        <v>0</v>
      </c>
      <c r="N66" s="111">
        <v>20</v>
      </c>
      <c r="O66" s="112"/>
      <c r="P66" s="113">
        <f>N66*O66</f>
        <v>0</v>
      </c>
      <c r="Q66" s="114"/>
      <c r="R66" s="115">
        <f>N66*Q66</f>
        <v>0</v>
      </c>
      <c r="S66" s="114"/>
      <c r="T66" s="115">
        <f>N66*S66</f>
        <v>0</v>
      </c>
      <c r="U66" s="113">
        <v>21</v>
      </c>
      <c r="V66" s="113">
        <f>P66*(U66/100)</f>
        <v>0</v>
      </c>
      <c r="W66" s="113">
        <f>P66+V66</f>
        <v>0</v>
      </c>
      <c r="X66" s="110"/>
      <c r="Y66" s="109" t="s">
        <v>70</v>
      </c>
      <c r="Z66" s="109" t="s">
        <v>144</v>
      </c>
    </row>
    <row r="67" spans="6:26" s="126" customFormat="1" ht="12.75" customHeight="1" outlineLevel="2" x14ac:dyDescent="0.25">
      <c r="F67" s="127"/>
      <c r="G67" s="128"/>
      <c r="H67" s="128"/>
      <c r="I67" s="128"/>
      <c r="J67" s="129"/>
      <c r="K67" s="128"/>
      <c r="L67" s="130"/>
      <c r="M67" s="131"/>
      <c r="N67" s="130"/>
      <c r="O67" s="131"/>
      <c r="P67" s="132"/>
      <c r="Q67" s="133"/>
      <c r="R67" s="131"/>
      <c r="S67" s="131"/>
      <c r="T67" s="131"/>
      <c r="U67" s="134" t="s">
        <v>56</v>
      </c>
      <c r="V67" s="131"/>
      <c r="W67" s="131"/>
      <c r="X67" s="131"/>
      <c r="Y67" s="128"/>
      <c r="Z67" s="128"/>
    </row>
    <row r="68" spans="6:26" s="126" customFormat="1" ht="12.75" customHeight="1" outlineLevel="2" x14ac:dyDescent="0.25">
      <c r="F68" s="127"/>
      <c r="G68" s="128"/>
      <c r="H68" s="128"/>
      <c r="I68" s="128"/>
      <c r="J68" s="129"/>
      <c r="K68" s="128"/>
      <c r="L68" s="130"/>
      <c r="M68" s="131"/>
      <c r="N68" s="130"/>
      <c r="O68" s="131"/>
      <c r="P68" s="132"/>
      <c r="Q68" s="133"/>
      <c r="R68" s="131"/>
      <c r="S68" s="131"/>
      <c r="T68" s="131"/>
      <c r="U68" s="134" t="s">
        <v>56</v>
      </c>
      <c r="V68" s="131"/>
      <c r="W68" s="131"/>
      <c r="X68" s="131"/>
      <c r="Y68" s="128"/>
      <c r="Z68" s="128"/>
    </row>
    <row r="69" spans="6:26" s="126" customFormat="1" ht="12.75" customHeight="1" outlineLevel="2" x14ac:dyDescent="0.25">
      <c r="F69" s="127"/>
      <c r="G69" s="128"/>
      <c r="H69" s="128"/>
      <c r="I69" s="128"/>
      <c r="J69" s="129"/>
      <c r="K69" s="128"/>
      <c r="L69" s="130"/>
      <c r="M69" s="131"/>
      <c r="N69" s="130"/>
      <c r="O69" s="131"/>
      <c r="P69" s="132"/>
      <c r="Q69" s="133"/>
      <c r="R69" s="131"/>
      <c r="S69" s="131"/>
      <c r="T69" s="131"/>
      <c r="U69" s="134" t="s">
        <v>56</v>
      </c>
      <c r="V69" s="131"/>
      <c r="W69" s="131"/>
      <c r="X69" s="131"/>
      <c r="Y69" s="128"/>
      <c r="Z69" s="128"/>
    </row>
    <row r="70" spans="6:26" s="126" customFormat="1" ht="12.75" customHeight="1" outlineLevel="2" x14ac:dyDescent="0.25">
      <c r="F70" s="127"/>
      <c r="G70" s="128"/>
      <c r="H70" s="128"/>
      <c r="I70" s="128"/>
      <c r="J70" s="129"/>
      <c r="K70" s="128"/>
      <c r="L70" s="130"/>
      <c r="M70" s="131"/>
      <c r="N70" s="130"/>
      <c r="O70" s="131"/>
      <c r="P70" s="132"/>
      <c r="Q70" s="133"/>
      <c r="R70" s="131"/>
      <c r="S70" s="131"/>
      <c r="T70" s="131"/>
      <c r="U70" s="134" t="s">
        <v>56</v>
      </c>
      <c r="V70" s="131"/>
      <c r="W70" s="131"/>
      <c r="X70" s="131"/>
      <c r="Y70" s="128"/>
      <c r="Z70" s="128"/>
    </row>
    <row r="71" spans="6:26" s="126" customFormat="1" ht="12.75" customHeight="1" outlineLevel="1" x14ac:dyDescent="0.25">
      <c r="F71" s="127"/>
      <c r="G71" s="128"/>
      <c r="H71" s="128"/>
      <c r="I71" s="128"/>
      <c r="J71" s="129"/>
      <c r="K71" s="128"/>
      <c r="L71" s="130"/>
      <c r="M71" s="131"/>
      <c r="N71" s="130"/>
      <c r="O71" s="131"/>
      <c r="P71" s="132"/>
      <c r="Q71" s="133"/>
      <c r="R71" s="131"/>
      <c r="S71" s="131"/>
      <c r="T71" s="131"/>
      <c r="U71" s="134" t="s">
        <v>56</v>
      </c>
      <c r="V71" s="131"/>
      <c r="W71" s="131"/>
      <c r="X71" s="131"/>
      <c r="Y71" s="128"/>
      <c r="Z71" s="128"/>
    </row>
    <row r="72" spans="6:26" s="126" customFormat="1" ht="12.75" customHeight="1" outlineLevel="2" x14ac:dyDescent="0.25">
      <c r="F72" s="127"/>
      <c r="G72" s="128"/>
      <c r="H72" s="128"/>
      <c r="I72" s="128"/>
      <c r="J72" s="129"/>
      <c r="K72" s="128"/>
      <c r="L72" s="130"/>
      <c r="M72" s="131"/>
      <c r="N72" s="130"/>
      <c r="O72" s="131"/>
      <c r="P72" s="132"/>
      <c r="Q72" s="133"/>
      <c r="R72" s="131"/>
      <c r="S72" s="131"/>
      <c r="T72" s="131"/>
      <c r="U72" s="134" t="s">
        <v>56</v>
      </c>
      <c r="V72" s="131"/>
      <c r="W72" s="131"/>
      <c r="X72" s="131"/>
      <c r="Y72" s="128"/>
      <c r="Z72" s="128"/>
    </row>
    <row r="73" spans="6:26" s="126" customFormat="1" ht="12.75" customHeight="1" outlineLevel="1" x14ac:dyDescent="0.25">
      <c r="F73" s="127"/>
      <c r="G73" s="128"/>
      <c r="H73" s="128"/>
      <c r="I73" s="128"/>
      <c r="J73" s="129"/>
      <c r="K73" s="128"/>
      <c r="L73" s="130"/>
      <c r="M73" s="131"/>
      <c r="N73" s="130"/>
      <c r="O73" s="131"/>
      <c r="P73" s="132"/>
      <c r="Q73" s="133"/>
      <c r="R73" s="131"/>
      <c r="S73" s="131"/>
      <c r="T73" s="131"/>
      <c r="U73" s="134" t="s">
        <v>56</v>
      </c>
      <c r="V73" s="131"/>
      <c r="W73" s="131"/>
      <c r="X73" s="131"/>
      <c r="Y73" s="128"/>
      <c r="Z73" s="128"/>
    </row>
    <row r="74" spans="6:26" s="126" customFormat="1" ht="12.75" customHeight="1" x14ac:dyDescent="0.25">
      <c r="F74" s="127"/>
      <c r="G74" s="128"/>
      <c r="H74" s="128"/>
      <c r="I74" s="128"/>
      <c r="J74" s="129"/>
      <c r="K74" s="128"/>
      <c r="L74" s="130"/>
      <c r="M74" s="131"/>
      <c r="N74" s="130"/>
      <c r="O74" s="131"/>
      <c r="P74" s="132"/>
      <c r="Q74" s="133"/>
      <c r="R74" s="131"/>
      <c r="S74" s="131"/>
      <c r="T74" s="131"/>
      <c r="U74" s="134" t="s">
        <v>56</v>
      </c>
      <c r="V74" s="131"/>
      <c r="W74" s="131"/>
      <c r="X74" s="131"/>
      <c r="Y74" s="128"/>
      <c r="Z74" s="128"/>
    </row>
  </sheetData>
  <phoneticPr fontId="32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8" sqref="E8"/>
    </sheetView>
  </sheetViews>
  <sheetFormatPr defaultRowHeight="15" x14ac:dyDescent="0.25"/>
  <cols>
    <col min="2" max="2" width="36.5703125" customWidth="1"/>
    <col min="5" max="5" width="11.5703125" customWidth="1"/>
    <col min="6" max="6" width="13.42578125" customWidth="1"/>
    <col min="7" max="7" width="10.85546875" customWidth="1"/>
    <col min="8" max="8" width="11.5703125" customWidth="1"/>
    <col min="9" max="9" width="13.42578125" customWidth="1"/>
    <col min="10" max="10" width="14.85546875" customWidth="1"/>
  </cols>
  <sheetData>
    <row r="1" spans="1:10" ht="18.75" x14ac:dyDescent="0.3">
      <c r="A1" s="164" t="s">
        <v>213</v>
      </c>
    </row>
    <row r="2" spans="1:10" ht="15.75" thickBot="1" x14ac:dyDescent="0.3"/>
    <row r="3" spans="1:10" ht="18.75" thickBot="1" x14ac:dyDescent="0.3">
      <c r="A3" s="17"/>
      <c r="B3" s="18"/>
      <c r="C3" s="19"/>
      <c r="D3" s="20"/>
      <c r="E3" s="191" t="s">
        <v>11</v>
      </c>
      <c r="F3" s="192"/>
      <c r="G3" s="192"/>
      <c r="H3" s="192"/>
      <c r="I3" s="192"/>
      <c r="J3" s="193"/>
    </row>
    <row r="4" spans="1:10" ht="15.75" x14ac:dyDescent="0.25">
      <c r="A4" s="6"/>
      <c r="B4" s="7" t="s">
        <v>0</v>
      </c>
      <c r="C4" s="7"/>
      <c r="D4" s="8"/>
      <c r="E4" s="194" t="s">
        <v>12</v>
      </c>
      <c r="F4" s="195"/>
      <c r="G4" s="196" t="s">
        <v>16</v>
      </c>
      <c r="H4" s="197"/>
      <c r="I4" s="198" t="s">
        <v>15</v>
      </c>
      <c r="J4" s="199"/>
    </row>
    <row r="5" spans="1:10" x14ac:dyDescent="0.25">
      <c r="A5" s="11"/>
      <c r="B5" s="30" t="s">
        <v>18</v>
      </c>
      <c r="C5" s="12"/>
      <c r="D5" s="13" t="s">
        <v>1</v>
      </c>
      <c r="E5" s="189"/>
      <c r="F5" s="190"/>
      <c r="G5" s="189"/>
      <c r="H5" s="190"/>
      <c r="I5" s="187"/>
      <c r="J5" s="188"/>
    </row>
    <row r="6" spans="1:10" x14ac:dyDescent="0.25">
      <c r="A6" s="2" t="s">
        <v>2</v>
      </c>
      <c r="B6" s="1" t="s">
        <v>3</v>
      </c>
      <c r="C6" s="14" t="s">
        <v>4</v>
      </c>
      <c r="D6" s="3"/>
      <c r="E6" s="43" t="s">
        <v>13</v>
      </c>
      <c r="F6" s="44" t="s">
        <v>14</v>
      </c>
      <c r="G6" s="43" t="s">
        <v>13</v>
      </c>
      <c r="H6" s="44" t="s">
        <v>14</v>
      </c>
      <c r="I6" s="48" t="s">
        <v>13</v>
      </c>
      <c r="J6" s="49" t="s">
        <v>14</v>
      </c>
    </row>
    <row r="7" spans="1:10" ht="15.75" thickBot="1" x14ac:dyDescent="0.3">
      <c r="A7" s="10"/>
      <c r="B7" s="21" t="s">
        <v>5</v>
      </c>
      <c r="C7" s="15" t="s">
        <v>6</v>
      </c>
      <c r="D7" s="16" t="s">
        <v>7</v>
      </c>
      <c r="E7" s="42"/>
      <c r="F7" s="45"/>
      <c r="G7" s="42"/>
      <c r="H7" s="45"/>
      <c r="I7" s="50"/>
      <c r="J7" s="51"/>
    </row>
    <row r="8" spans="1:10" x14ac:dyDescent="0.25">
      <c r="A8" s="22">
        <v>1</v>
      </c>
      <c r="B8" s="29" t="s">
        <v>19</v>
      </c>
      <c r="C8" s="23" t="s">
        <v>8</v>
      </c>
      <c r="D8" s="32">
        <v>1</v>
      </c>
      <c r="E8" s="40"/>
      <c r="F8" s="38">
        <f>D8*E8</f>
        <v>0</v>
      </c>
      <c r="G8" s="40"/>
      <c r="H8" s="46">
        <f t="shared" ref="H8:H13" si="0">G8*D8</f>
        <v>0</v>
      </c>
      <c r="I8" s="52">
        <f>G8+E8</f>
        <v>0</v>
      </c>
      <c r="J8" s="53">
        <f>I8*D8</f>
        <v>0</v>
      </c>
    </row>
    <row r="9" spans="1:10" x14ac:dyDescent="0.25">
      <c r="A9" s="28">
        <v>2</v>
      </c>
      <c r="B9" s="31" t="s">
        <v>20</v>
      </c>
      <c r="C9" s="26" t="s">
        <v>8</v>
      </c>
      <c r="D9" s="32">
        <v>1</v>
      </c>
      <c r="E9" s="40"/>
      <c r="F9" s="38">
        <f t="shared" ref="F9:F26" si="1">D9*E9</f>
        <v>0</v>
      </c>
      <c r="G9" s="40"/>
      <c r="H9" s="46">
        <f t="shared" si="0"/>
        <v>0</v>
      </c>
      <c r="I9" s="52">
        <f>G9+E9</f>
        <v>0</v>
      </c>
      <c r="J9" s="53">
        <f t="shared" ref="J9:J26" si="2">I9*D9</f>
        <v>0</v>
      </c>
    </row>
    <row r="10" spans="1:10" ht="34.5" customHeight="1" x14ac:dyDescent="0.25">
      <c r="A10" s="22">
        <v>3</v>
      </c>
      <c r="B10" s="62" t="s">
        <v>21</v>
      </c>
      <c r="C10" s="23" t="s">
        <v>8</v>
      </c>
      <c r="D10" s="32">
        <v>1</v>
      </c>
      <c r="E10" s="40"/>
      <c r="F10" s="38">
        <f t="shared" si="1"/>
        <v>0</v>
      </c>
      <c r="G10" s="40"/>
      <c r="H10" s="46">
        <f t="shared" si="0"/>
        <v>0</v>
      </c>
      <c r="I10" s="52">
        <f t="shared" ref="I10:I26" si="3">G10+E10</f>
        <v>0</v>
      </c>
      <c r="J10" s="53">
        <f t="shared" si="2"/>
        <v>0</v>
      </c>
    </row>
    <row r="11" spans="1:10" ht="28.5" customHeight="1" x14ac:dyDescent="0.25">
      <c r="A11" s="28" t="s">
        <v>23</v>
      </c>
      <c r="B11" s="61" t="s">
        <v>22</v>
      </c>
      <c r="C11" s="14" t="s">
        <v>8</v>
      </c>
      <c r="D11" s="9">
        <v>10</v>
      </c>
      <c r="E11" s="40"/>
      <c r="F11" s="38">
        <f t="shared" si="1"/>
        <v>0</v>
      </c>
      <c r="G11" s="40"/>
      <c r="H11" s="46">
        <f t="shared" si="0"/>
        <v>0</v>
      </c>
      <c r="I11" s="52">
        <f t="shared" si="3"/>
        <v>0</v>
      </c>
      <c r="J11" s="53">
        <f t="shared" si="2"/>
        <v>0</v>
      </c>
    </row>
    <row r="12" spans="1:10" ht="24.95" customHeight="1" x14ac:dyDescent="0.25">
      <c r="A12" s="57">
        <v>4</v>
      </c>
      <c r="B12" s="56" t="s">
        <v>24</v>
      </c>
      <c r="C12" s="58" t="s">
        <v>8</v>
      </c>
      <c r="D12" s="59">
        <v>4</v>
      </c>
      <c r="E12" s="40"/>
      <c r="F12" s="38">
        <f t="shared" si="1"/>
        <v>0</v>
      </c>
      <c r="G12" s="40"/>
      <c r="H12" s="46">
        <f t="shared" si="0"/>
        <v>0</v>
      </c>
      <c r="I12" s="52">
        <f t="shared" si="3"/>
        <v>0</v>
      </c>
      <c r="J12" s="53">
        <f t="shared" si="2"/>
        <v>0</v>
      </c>
    </row>
    <row r="13" spans="1:10" x14ac:dyDescent="0.25">
      <c r="A13" s="22" t="s">
        <v>25</v>
      </c>
      <c r="B13" s="27" t="s">
        <v>24</v>
      </c>
      <c r="C13" s="14" t="s">
        <v>8</v>
      </c>
      <c r="D13" s="3">
        <v>2</v>
      </c>
      <c r="E13" s="40"/>
      <c r="F13" s="38">
        <f t="shared" si="1"/>
        <v>0</v>
      </c>
      <c r="G13" s="40"/>
      <c r="H13" s="46">
        <f t="shared" si="0"/>
        <v>0</v>
      </c>
      <c r="I13" s="52">
        <f t="shared" si="3"/>
        <v>0</v>
      </c>
      <c r="J13" s="53">
        <f t="shared" si="2"/>
        <v>0</v>
      </c>
    </row>
    <row r="14" spans="1:10" ht="31.7" customHeight="1" x14ac:dyDescent="0.25">
      <c r="A14" s="22" t="s">
        <v>26</v>
      </c>
      <c r="B14" s="60" t="s">
        <v>27</v>
      </c>
      <c r="C14" s="23" t="s">
        <v>8</v>
      </c>
      <c r="D14" s="32">
        <v>10</v>
      </c>
      <c r="E14" s="40"/>
      <c r="F14" s="38">
        <f t="shared" si="1"/>
        <v>0</v>
      </c>
      <c r="G14" s="40"/>
      <c r="H14" s="46">
        <f>G14*D14</f>
        <v>0</v>
      </c>
      <c r="I14" s="52">
        <f t="shared" si="3"/>
        <v>0</v>
      </c>
      <c r="J14" s="53">
        <f t="shared" si="2"/>
        <v>0</v>
      </c>
    </row>
    <row r="15" spans="1:10" ht="17.45" customHeight="1" x14ac:dyDescent="0.25">
      <c r="A15" s="22">
        <v>5</v>
      </c>
      <c r="B15" s="25" t="s">
        <v>28</v>
      </c>
      <c r="C15" s="23" t="s">
        <v>8</v>
      </c>
      <c r="D15" s="32">
        <v>1</v>
      </c>
      <c r="E15" s="40"/>
      <c r="F15" s="38">
        <f t="shared" si="1"/>
        <v>0</v>
      </c>
      <c r="G15" s="40"/>
      <c r="H15" s="46">
        <f t="shared" ref="H15:H17" si="4">G15*D15</f>
        <v>0</v>
      </c>
      <c r="I15" s="52">
        <f t="shared" si="3"/>
        <v>0</v>
      </c>
      <c r="J15" s="53">
        <f t="shared" si="2"/>
        <v>0</v>
      </c>
    </row>
    <row r="16" spans="1:10" x14ac:dyDescent="0.25">
      <c r="A16" s="22">
        <v>6</v>
      </c>
      <c r="B16" s="24" t="s">
        <v>29</v>
      </c>
      <c r="C16" s="23" t="s">
        <v>8</v>
      </c>
      <c r="D16" s="32">
        <v>1</v>
      </c>
      <c r="E16" s="40"/>
      <c r="F16" s="38">
        <f t="shared" si="1"/>
        <v>0</v>
      </c>
      <c r="G16" s="40"/>
      <c r="H16" s="46">
        <f t="shared" si="4"/>
        <v>0</v>
      </c>
      <c r="I16" s="52">
        <f t="shared" si="3"/>
        <v>0</v>
      </c>
      <c r="J16" s="53">
        <f t="shared" si="2"/>
        <v>0</v>
      </c>
    </row>
    <row r="17" spans="1:10" ht="29.1" customHeight="1" x14ac:dyDescent="0.25">
      <c r="A17" s="22">
        <v>7</v>
      </c>
      <c r="B17" s="63" t="s">
        <v>30</v>
      </c>
      <c r="C17" s="23" t="s">
        <v>8</v>
      </c>
      <c r="D17" s="32">
        <v>1</v>
      </c>
      <c r="E17" s="40"/>
      <c r="F17" s="38">
        <f t="shared" si="1"/>
        <v>0</v>
      </c>
      <c r="G17" s="40"/>
      <c r="H17" s="46">
        <f t="shared" si="4"/>
        <v>0</v>
      </c>
      <c r="I17" s="52">
        <f t="shared" si="3"/>
        <v>0</v>
      </c>
      <c r="J17" s="53">
        <f t="shared" si="2"/>
        <v>0</v>
      </c>
    </row>
    <row r="18" spans="1:10" ht="29.1" customHeight="1" x14ac:dyDescent="0.25">
      <c r="A18" s="22">
        <v>8</v>
      </c>
      <c r="B18" s="63" t="s">
        <v>152</v>
      </c>
      <c r="C18" s="23" t="s">
        <v>8</v>
      </c>
      <c r="D18" s="32">
        <v>1</v>
      </c>
      <c r="E18" s="40"/>
      <c r="F18" s="38">
        <f t="shared" si="1"/>
        <v>0</v>
      </c>
      <c r="G18" s="40"/>
      <c r="H18" s="46">
        <f t="shared" ref="H18" si="5">G18*D18</f>
        <v>0</v>
      </c>
      <c r="I18" s="52">
        <f t="shared" si="3"/>
        <v>0</v>
      </c>
      <c r="J18" s="53">
        <f t="shared" si="2"/>
        <v>0</v>
      </c>
    </row>
    <row r="19" spans="1:10" ht="29.1" customHeight="1" x14ac:dyDescent="0.25">
      <c r="A19" s="22" t="s">
        <v>151</v>
      </c>
      <c r="B19" s="24" t="s">
        <v>31</v>
      </c>
      <c r="C19" s="23" t="s">
        <v>8</v>
      </c>
      <c r="D19" s="32">
        <v>1</v>
      </c>
      <c r="E19" s="40"/>
      <c r="F19" s="38">
        <f t="shared" ref="F19" si="6">D19*E19</f>
        <v>0</v>
      </c>
      <c r="G19" s="40"/>
      <c r="H19" s="46">
        <f t="shared" ref="H19" si="7">G19*D19</f>
        <v>0</v>
      </c>
      <c r="I19" s="52">
        <f t="shared" ref="I19" si="8">G19+E19</f>
        <v>0</v>
      </c>
      <c r="J19" s="53">
        <f t="shared" ref="J19" si="9">I19*D19</f>
        <v>0</v>
      </c>
    </row>
    <row r="20" spans="1:10" x14ac:dyDescent="0.25">
      <c r="A20" s="22">
        <v>9</v>
      </c>
      <c r="B20" s="24" t="s">
        <v>31</v>
      </c>
      <c r="C20" s="23" t="s">
        <v>17</v>
      </c>
      <c r="D20" s="32">
        <v>60</v>
      </c>
      <c r="E20" s="40"/>
      <c r="F20" s="38">
        <v>0</v>
      </c>
      <c r="G20" s="40"/>
      <c r="H20" s="46">
        <f t="shared" ref="H20" si="10">G20*D20</f>
        <v>0</v>
      </c>
      <c r="I20" s="52">
        <f t="shared" ref="I20:I22" si="11">G20+E20</f>
        <v>0</v>
      </c>
      <c r="J20" s="53">
        <f t="shared" ref="J20:J22" si="12">I20*D20</f>
        <v>0</v>
      </c>
    </row>
    <row r="21" spans="1:10" x14ac:dyDescent="0.25">
      <c r="A21" s="22">
        <v>10</v>
      </c>
      <c r="B21" s="24" t="s">
        <v>32</v>
      </c>
      <c r="C21" s="23" t="s">
        <v>8</v>
      </c>
      <c r="D21" s="32">
        <v>1</v>
      </c>
      <c r="E21" s="40"/>
      <c r="F21" s="38">
        <f t="shared" ref="F21:F22" si="13">D21*E21</f>
        <v>0</v>
      </c>
      <c r="G21" s="40"/>
      <c r="H21" s="46">
        <f t="shared" ref="H21:H26" si="14">G21*D21</f>
        <v>0</v>
      </c>
      <c r="I21" s="52">
        <f t="shared" si="11"/>
        <v>0</v>
      </c>
      <c r="J21" s="53">
        <f t="shared" si="12"/>
        <v>0</v>
      </c>
    </row>
    <row r="22" spans="1:10" x14ac:dyDescent="0.25">
      <c r="A22" s="22">
        <v>11</v>
      </c>
      <c r="B22" s="24" t="s">
        <v>33</v>
      </c>
      <c r="C22" s="23" t="s">
        <v>8</v>
      </c>
      <c r="D22" s="169">
        <v>28</v>
      </c>
      <c r="E22" s="143"/>
      <c r="F22" s="38">
        <f t="shared" si="13"/>
        <v>0</v>
      </c>
      <c r="G22" s="40"/>
      <c r="H22" s="46">
        <f t="shared" si="14"/>
        <v>0</v>
      </c>
      <c r="I22" s="52">
        <f t="shared" si="11"/>
        <v>0</v>
      </c>
      <c r="J22" s="53">
        <f t="shared" si="12"/>
        <v>0</v>
      </c>
    </row>
    <row r="23" spans="1:10" x14ac:dyDescent="0.25">
      <c r="A23" s="22">
        <v>12</v>
      </c>
      <c r="B23" s="35" t="s">
        <v>34</v>
      </c>
      <c r="C23" s="23" t="s">
        <v>17</v>
      </c>
      <c r="D23" s="170">
        <v>95</v>
      </c>
      <c r="E23" s="143"/>
      <c r="F23" s="38">
        <f t="shared" si="1"/>
        <v>0</v>
      </c>
      <c r="G23" s="40"/>
      <c r="H23" s="46">
        <f t="shared" si="14"/>
        <v>0</v>
      </c>
      <c r="I23" s="52">
        <f t="shared" si="3"/>
        <v>0</v>
      </c>
      <c r="J23" s="53">
        <f t="shared" si="2"/>
        <v>0</v>
      </c>
    </row>
    <row r="24" spans="1:10" ht="31.5" customHeight="1" x14ac:dyDescent="0.25">
      <c r="A24" s="165">
        <v>13</v>
      </c>
      <c r="B24" s="166" t="s">
        <v>202</v>
      </c>
      <c r="C24" s="23" t="s">
        <v>113</v>
      </c>
      <c r="D24" s="170">
        <v>1</v>
      </c>
      <c r="E24" s="143"/>
      <c r="F24" s="65">
        <f t="shared" si="1"/>
        <v>0</v>
      </c>
      <c r="G24" s="40"/>
      <c r="H24" s="46">
        <f t="shared" si="14"/>
        <v>0</v>
      </c>
      <c r="I24" s="52">
        <f t="shared" si="3"/>
        <v>0</v>
      </c>
      <c r="J24" s="66">
        <f t="shared" si="2"/>
        <v>0</v>
      </c>
    </row>
    <row r="25" spans="1:10" ht="31.5" customHeight="1" x14ac:dyDescent="0.25">
      <c r="A25" s="64">
        <v>14</v>
      </c>
      <c r="B25" s="166" t="s">
        <v>205</v>
      </c>
      <c r="C25" s="23" t="s">
        <v>9</v>
      </c>
      <c r="D25" s="170">
        <v>1</v>
      </c>
      <c r="E25" s="143"/>
      <c r="F25" s="65">
        <f t="shared" si="1"/>
        <v>0</v>
      </c>
      <c r="G25" s="40"/>
      <c r="H25" s="46">
        <f t="shared" si="14"/>
        <v>0</v>
      </c>
      <c r="I25" s="52">
        <f t="shared" si="3"/>
        <v>0</v>
      </c>
      <c r="J25" s="66">
        <f t="shared" si="2"/>
        <v>0</v>
      </c>
    </row>
    <row r="26" spans="1:10" ht="15.75" thickBot="1" x14ac:dyDescent="0.3">
      <c r="A26" s="37">
        <v>15</v>
      </c>
      <c r="B26" s="167" t="s">
        <v>201</v>
      </c>
      <c r="C26" s="33" t="s">
        <v>9</v>
      </c>
      <c r="D26" s="171">
        <v>1</v>
      </c>
      <c r="E26" s="168"/>
      <c r="F26" s="65">
        <f t="shared" si="1"/>
        <v>0</v>
      </c>
      <c r="G26" s="40"/>
      <c r="H26" s="46">
        <f t="shared" si="14"/>
        <v>0</v>
      </c>
      <c r="I26" s="52">
        <f t="shared" si="3"/>
        <v>0</v>
      </c>
      <c r="J26" s="53">
        <f t="shared" si="2"/>
        <v>0</v>
      </c>
    </row>
    <row r="27" spans="1:10" ht="16.5" thickBot="1" x14ac:dyDescent="0.3">
      <c r="A27" s="36"/>
      <c r="B27" s="34" t="s">
        <v>10</v>
      </c>
      <c r="C27" s="5"/>
      <c r="D27" s="4"/>
      <c r="E27" s="39"/>
      <c r="F27" s="41"/>
      <c r="G27" s="39"/>
      <c r="H27" s="47"/>
      <c r="I27" s="54"/>
      <c r="J27" s="55">
        <f>SUM(J8:J26)</f>
        <v>0</v>
      </c>
    </row>
  </sheetData>
  <mergeCells count="7">
    <mergeCell ref="I5:J5"/>
    <mergeCell ref="E5:F5"/>
    <mergeCell ref="G5:H5"/>
    <mergeCell ref="E3:J3"/>
    <mergeCell ref="E4:F4"/>
    <mergeCell ref="G4:H4"/>
    <mergeCell ref="I4:J4"/>
  </mergeCells>
  <pageMargins left="0.7" right="0.7" top="0.78740157499999996" bottom="0.78740157499999996" header="0.3" footer="0.3"/>
  <pageSetup paperSize="9" scale="90" orientation="landscape" horizont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SkmdV6mdpf0uPKZBrHVKYUailEJ7GTsMiWU1KUDvqok=</DigestValue>
    </Reference>
    <Reference Type="http://www.w3.org/2000/09/xmldsig#Object" URI="#idOfficeObject">
      <DigestMethod Algorithm="http://www.w3.org/2001/04/xmlenc#sha256"/>
      <DigestValue>zQbX6z1918e+mVFTUHBa+NcWqDZBHBpUeynyphN/F48=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LisestdapjTTIMbbYLcCsAhl+MOXzpcmnTW5eMuDLug=</DigestValue>
    </Reference>
  </SignedInfo>
  <SignatureValue>dr72VfxhJ1GQ+jIO5pBrR0OhgZ5y8lv/5O/3RxkX2xzmDQQ70Umam4P5QDzwmZ5vTRYZydU+T5uV
bQ2ZRgMFjp6AbVmlwPgRIjnR/alIf5Pt2h/kzEb4Be6ImLArWcSfGUtKvHdcWMQUWwOrnGyHp33t
2pz+c8P81NROi5JHF8R7NK4drFfPzE3oU+8/36bRxPDDy5DQ6wKUv4xwxxLpghqgMgGGfOfkJ+g2
Z2qatnQ95+J1RJ0RBIRYLdGWdM1E3eKsvyXvoqzCq5YMgRDjR/ovco3hmlcYtc1Sm0j6fUzp0QE+
CqnK9SYvbwuPqIZigCyp+WC3N+GkJ0p7HFjb2w==</SignatureValue>
  <KeyInfo>
    <X509Data>
      <X509Certificate>MIIIajCCBlKgAwIBAgIEAVVMjzANBgkqhkiG9w0BAQsFADBpMQswCQYDVQQGEwJDWjEXMBUGA1UEYRMOTlRSQ1otNDcxMTQ5ODMxHTAbBgNVBAoMFMSMZXNrw6EgcG/FoXRhLCBzLnAuMSIwIAYDVQQDExlQb3N0U2lnbnVtIFF1YWxpZmllZCBDQSA0MB4XDTIxMDMyOTEwNTEyMloXDTIyMDQxODEwNTEyMlowgcUxCzAJBgNVBAYTAkNaMRcwFQYDVQRhEw5OVFJDWi00NzgxMzA1OTElMCMGA1UECgwcU2xlenNrw6EgdW5pdmVyeml0YSB2IE9wYXbEmzESMBAGA1UECwwJUmVrdG9yw6F0MQ8wDQYDVQQLEwY5MDA5NjgxHDAaBgNVBAMME0luZy4gSmnFmcOtIMWgdGVmZWsxEDAOBgNVBAQMB8WgdGVmZWsxDzANBgNVBCoMBkppxZnDrTEQMA4GA1UEBRMHUDM3OTA1NzCCASIwDQYJKoZIhvcNAQEBBQADggEPADCCAQoCggEBAJrmSHb09btQBel7shxpZm2zeTozg3xfNe89EzRPD+2NNPcFCWNcjHsJACcvDDGRVSYaIxgX6UB5ZMwndMR9DUSYcsPxcin2JQmQnKyHppxWMinITKU3SSy5jI6cj3qqwgfXMmzcVDnbMWkj52rHcPhWMhBUIDsIH0h+g+8tyuRhRMC0H9KxI7Z5qiZymXxvkM7XIUp8adCW0/IbkYq7dnV+MwQBUkpIivtFpAkOqNkO8/s02dCOE3FDEtJYgZ6uJutkIjxOfgFqd89tEV0t5mBYV35X08Mj5qUgfoo+TAOAUEjmgE8W0QhKrt8KzPUMbOcGDxs1UYJEk7WhmStnTbECAwEAAaOCA7swggO3MDgGA1UdEQQxMC+BEmppcmkuc3RlZmVrQHNsdS5jeqAZBgkrBgEEAdwZAgGgDBMKMTIwMzU4MTE5MjAJBgNVHRMEAjAAMIIBLAYDVR0gBIIBIzCCAR8wggEQBglngQYBBAERgUg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e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FSsn4ZNDnBU2RKHYfXY+kjHe5C3MA0GCSqGSIb3DQEBCwUAA4ICAQAy0fJsVjrMkiGXnmsJh0T7uB3/hxWxdJ5dCvBFuTeqEBNjDPRTTNj/CjDLgTrzWs5MWSN5fpRZ0/i38CZQ5+jxN4Mfim3qsRuN6Y38HPSn3QqXQSBq97uJdf+WJ0f7QlzIzTSYm6u1WZLNo2VFXgIVQI+vkanq1+o6oQHPF46RhCtkEg4qSNhnaGjaT5wV6n03LTGt8atoCLkH4qfzpXHlwXsh1lffV19WCjKv2MRoXHiLt6Ll9bNxi0nU5RKG7o2CLyG8l+QfEmyhxY5IXp0v0YKYt94YcNmNb9J2JsEaSK0Ldg6SVVIQzps/NHDdE6oEoXew/UKxWz3gQW8T8Vg0XXss8GDbyU5iULueDTXOFJHRRLRKXUoZ8xg5sjQS9Fr56+wR1lniS3pDl0FPM4ItRzx2Vx/DaOsPX3dh2FnzIcywHaA1tSsOZuMmKcY7g0TA7pIBo+XErCXxNqzyqxhYxxPXeH5knRc6V/fpYLX8nkX35vyi1WlZVxnE4z8IHqbDbqEkpKceXwTcxyp6MsHlJB1TBr8kIJxONq/PAihPvv8/u9TcMSa0Kum6PS2agQAzIXpTaeGaEgAIOie5tKZXAsVL3olQrnp3E39d3BxA4J9h/lA16jLm6gpLLT/yIkliNDNH/h5pVAFeVMnCtt0VczYRYDhu6tQUfd4IhOYRZ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VAAK5DA64aocx1/TvsIMTpXCLMqd0PHLWvvookHIEUU=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t0BAZoL+JElX9/1yvWxuTIbjQtqK+e09a0PL43CrBqU=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JUhuLb/pOqtd3Ej8H9M1JDHmlKAi4Ke5N3yVvY0iA38=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Pph/LkfmGTE3u+SrfPD1BUneK14HHiKS39W8GfpQW5E=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sZRjIO8je/Y4+inSwYMgfLW77sUkvH6PKgMwvIVyshs=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35KpwTLSnHb3Fe4+KxmMD+6O51p4MWikdtO6vQt9R1w=</DigestValue>
      </Reference>
      <Reference URI="/xl/sharedStrings.xml?ContentType=application/vnd.openxmlformats-officedocument.spreadsheetml.sharedStrings+xml">
        <DigestMethod Algorithm="http://www.w3.org/2001/04/xmlenc#sha256"/>
        <DigestValue>vs+aY8HJJYHSCts7d7xqh/siHboqK0axyuGMfjFQUx0=</DigestValue>
      </Reference>
      <Reference URI="/xl/styles.xml?ContentType=application/vnd.openxmlformats-officedocument.spreadsheetml.styles+xml">
        <DigestMethod Algorithm="http://www.w3.org/2001/04/xmlenc#sha256"/>
        <DigestValue>+GNvwcgl/lqF/mM3pyiJP4qdUhDgAZi6V9CFF757THc=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8otrKEJM4MZS9RRIAG0yGORULxDD/wFlMrc4JQBBUMY=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LL5E5LQ2kxO5hI1CIagGc2zj+600zTwOc5me7KeS5ik=</DigestValue>
      </Reference>
      <Reference URI="/xl/worksheets/sheet2.xml?ContentType=application/vnd.openxmlformats-officedocument.spreadsheetml.worksheet+xml">
        <DigestMethod Algorithm="http://www.w3.org/2001/04/xmlenc#sha256"/>
        <DigestValue>VxNVyFnPCITekTeg0XIt6fD6RRIJbpFYZ6YdUBbOYUg=</DigestValue>
      </Reference>
      <Reference URI="/xl/worksheets/sheet3.xml?ContentType=application/vnd.openxmlformats-officedocument.spreadsheetml.worksheet+xml">
        <DigestMethod Algorithm="http://www.w3.org/2001/04/xmlenc#sha256"/>
        <DigestValue>eyflrBR9HsKoLJUAHqOpd70x9aHpSOzq4K42bxlcUkQ=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2021-05-18T10:43:33Z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2021-05-18T10:43:33Z</xd:SigningTime>
          <xd:SigningCertificate>
            <xd:Cert>
              <xd:CertDigest>
                <DigestMethod Algorithm="http://www.w3.org/2001/04/xmlenc#sha256"/>
                <DigestValue>El2QCi2xd1+DiYcG24coKjBss4RTFZ/cHdvdexQ5Q9s=</DigestValue>
              </xd:CertDigest>
              <xd:IssuerSerial>
                <X509IssuerName>CN=PostSignum Qualified CA 4, O="Česká pošta, s.p.", OID.2.5.4.97=NTRCZ-47114983, C=CZ</X509IssuerName>
                <X509SerialNumber>22367375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</vt:lpstr>
      <vt:lpstr>rozpočet stavební část</vt:lpstr>
      <vt:lpstr> vybavení interiéru - nábytek</vt:lpstr>
      <vt:lpstr>__CENA__</vt:lpstr>
      <vt:lpstr>__MAIN__</vt:lpstr>
      <vt:lpstr>__SAZBA__</vt:lpstr>
      <vt:lpstr>__T0__</vt:lpstr>
      <vt:lpstr>__T1__</vt:lpstr>
      <vt:lpstr>'rozpočet stavební část'!Názvy_tisku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Stará Petra</dc:creator>
  <cp:lastModifiedBy>test2</cp:lastModifiedBy>
  <cp:lastPrinted>2021-05-14T12:06:11Z</cp:lastPrinted>
  <dcterms:created xsi:type="dcterms:W3CDTF">2019-02-04T12:12:16Z</dcterms:created>
  <dcterms:modified xsi:type="dcterms:W3CDTF">2021-05-18T10:43:58Z</dcterms:modified>
</cp:coreProperties>
</file>